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505" yWindow="90" windowWidth="18495" windowHeight="11430"/>
  </bookViews>
  <sheets>
    <sheet name="Capacity" sheetId="1" r:id="rId1"/>
    <sheet name="Help" sheetId="2" r:id="rId2"/>
  </sheets>
  <definedNames>
    <definedName name="PN">Capacity!$D$4</definedName>
  </definedNames>
  <calcPr calcId="145621"/>
</workbook>
</file>

<file path=xl/calcChain.xml><?xml version="1.0" encoding="utf-8"?>
<calcChain xmlns="http://schemas.openxmlformats.org/spreadsheetml/2006/main">
  <c r="N17" i="1" l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6" i="1"/>
  <c r="K17" i="2" l="1"/>
  <c r="G17" i="2"/>
  <c r="G11" i="2"/>
  <c r="F10" i="2"/>
  <c r="N20" i="2"/>
  <c r="N19" i="2"/>
  <c r="N18" i="2"/>
  <c r="N17" i="2"/>
  <c r="N16" i="2"/>
  <c r="L11" i="2" s="1"/>
  <c r="B7" i="1"/>
  <c r="M11" i="1" l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6" i="1"/>
  <c r="K16" i="1" s="1"/>
  <c r="G17" i="1"/>
  <c r="K17" i="1" s="1"/>
  <c r="B7" i="2"/>
  <c r="G3" i="1"/>
  <c r="G2" i="1" s="1"/>
  <c r="G16" i="2" l="1"/>
  <c r="K16" i="2" s="1"/>
  <c r="M7" i="2"/>
  <c r="L7" i="2"/>
  <c r="K7" i="2"/>
  <c r="J7" i="2"/>
  <c r="I7" i="2"/>
  <c r="H7" i="2"/>
  <c r="G7" i="2"/>
  <c r="F7" i="2"/>
  <c r="E7" i="2"/>
  <c r="D7" i="2"/>
  <c r="C7" i="2"/>
  <c r="G11" i="1" l="1"/>
  <c r="F10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<sst xmlns="http://schemas.openxmlformats.org/spreadsheetml/2006/main" count="91" uniqueCount="60">
  <si>
    <t>Organization Name</t>
  </si>
  <si>
    <t>Project Name</t>
  </si>
  <si>
    <t>Part Number</t>
  </si>
  <si>
    <t>Part Name</t>
  </si>
  <si>
    <t>Expected Mass Production Date</t>
  </si>
  <si>
    <t>Run at Rate Date</t>
  </si>
  <si>
    <t>Production capacity must be 130% or higher than the maximum monthly.</t>
  </si>
  <si>
    <t>Max + 30%=</t>
  </si>
  <si>
    <t>Input all process indicated on Flow Chart</t>
  </si>
  <si>
    <t>#</t>
  </si>
  <si>
    <t>Process</t>
  </si>
  <si>
    <t>Hours per Day</t>
  </si>
  <si>
    <t>Planned Unplanned downtime (h)</t>
  </si>
  <si>
    <t>Monthly</t>
  </si>
  <si>
    <t>Days</t>
  </si>
  <si>
    <t xml:space="preserve">Total Effective hours </t>
  </si>
  <si>
    <t>Units</t>
  </si>
  <si>
    <t>Yield (%)</t>
  </si>
  <si>
    <t>Estimated Output / Month</t>
  </si>
  <si>
    <t>Share of part for D10 (%)</t>
  </si>
  <si>
    <t>MLT (Sec)</t>
  </si>
  <si>
    <t>Parts</t>
  </si>
  <si>
    <t>Run at Rate</t>
  </si>
  <si>
    <t>Est.</t>
  </si>
  <si>
    <t>Month</t>
  </si>
  <si>
    <t>Time (min)</t>
  </si>
  <si>
    <t>FORECAST</t>
  </si>
  <si>
    <t>Acme</t>
  </si>
  <si>
    <t>111A</t>
  </si>
  <si>
    <t>Test S</t>
  </si>
  <si>
    <t>Analysis Date</t>
  </si>
  <si>
    <t>Stamping</t>
  </si>
  <si>
    <t xml:space="preserve">  </t>
  </si>
  <si>
    <t>Due to the normal working hours per day. Here it is needed to fill estimated acumulated downtime on a month.</t>
  </si>
  <si>
    <r>
      <rPr>
        <b/>
        <sz val="11"/>
        <color theme="1"/>
        <rFont val="Arial"/>
        <family val="2"/>
      </rPr>
      <t>Expected Mass Production Date</t>
    </r>
    <r>
      <rPr>
        <sz val="11"/>
        <color theme="1"/>
        <rFont val="Arial"/>
        <family val="2"/>
      </rPr>
      <t>: It is the date on Denso Ten Master Schedule to start mass production</t>
    </r>
  </si>
  <si>
    <r>
      <rPr>
        <b/>
        <sz val="11"/>
        <color theme="1"/>
        <rFont val="Arial"/>
        <family val="2"/>
      </rPr>
      <t>Forecast</t>
    </r>
    <r>
      <rPr>
        <sz val="11"/>
        <color theme="1"/>
        <rFont val="Arial"/>
        <family val="2"/>
      </rPr>
      <t>: Will fill automatically the 12 months starting from mass production date. Below it is required to fill the expected requirements</t>
    </r>
  </si>
  <si>
    <r>
      <rPr>
        <b/>
        <sz val="11"/>
        <color theme="1"/>
        <rFont val="Arial"/>
        <family val="2"/>
      </rPr>
      <t>Run at Rate date:</t>
    </r>
    <r>
      <rPr>
        <sz val="11"/>
        <color theme="1"/>
        <rFont val="Arial"/>
        <family val="2"/>
      </rPr>
      <t xml:space="preserve"> It is the date that the total production line/process was verified.</t>
    </r>
  </si>
  <si>
    <r>
      <rPr>
        <b/>
        <sz val="11"/>
        <color theme="1"/>
        <rFont val="Arial"/>
        <family val="2"/>
      </rPr>
      <t>Process</t>
    </r>
    <r>
      <rPr>
        <sz val="11"/>
        <color theme="1"/>
        <rFont val="Arial"/>
        <family val="2"/>
      </rPr>
      <t>: It must match Process Flow Chart names and number of the process.</t>
    </r>
  </si>
  <si>
    <r>
      <rPr>
        <b/>
        <sz val="11"/>
        <color theme="1"/>
        <rFont val="Arial"/>
        <family val="2"/>
      </rPr>
      <t>Hours per Day</t>
    </r>
    <r>
      <rPr>
        <sz val="11"/>
        <color theme="1"/>
        <rFont val="Arial"/>
        <family val="2"/>
      </rPr>
      <t>: how many hours per day are planned for production. If 2 shifts of 8 hours the hours per day would  be 16.</t>
    </r>
  </si>
  <si>
    <r>
      <rPr>
        <b/>
        <sz val="11"/>
        <color theme="1"/>
        <rFont val="Arial"/>
        <family val="2"/>
      </rPr>
      <t>Monthly days:</t>
    </r>
    <r>
      <rPr>
        <sz val="11"/>
        <color theme="1"/>
        <rFont val="Arial"/>
        <family val="2"/>
      </rPr>
      <t xml:space="preserve"> Average working days per month, excluding holidays and any other non working day. Normally 21 days are used.</t>
    </r>
  </si>
  <si>
    <r>
      <rPr>
        <b/>
        <sz val="11"/>
        <color theme="1"/>
        <rFont val="Arial"/>
        <family val="2"/>
      </rPr>
      <t>Total Effective hours per Month</t>
    </r>
    <r>
      <rPr>
        <sz val="11"/>
        <color theme="1"/>
        <rFont val="Arial"/>
        <family val="2"/>
      </rPr>
      <t>; Is the total hours worked per month. It is calculated from (Hours per Day)*(Days)-(Downtime)</t>
    </r>
  </si>
  <si>
    <r>
      <rPr>
        <b/>
        <sz val="11"/>
        <color theme="1"/>
        <rFont val="Arial"/>
        <family val="2"/>
      </rPr>
      <t>Planned/Unplanned downtime</t>
    </r>
    <r>
      <rPr>
        <sz val="11"/>
        <color theme="1"/>
        <rFont val="Arial"/>
        <family val="2"/>
      </rPr>
      <t xml:space="preserve">: Average downtime per month due to maintenance, repair, breaks, lunch time, every hour that the process/line is not working </t>
    </r>
  </si>
  <si>
    <r>
      <t>Share of part for D10:</t>
    </r>
    <r>
      <rPr>
        <sz val="11"/>
        <color theme="1"/>
        <rFont val="Arial"/>
        <family val="2"/>
      </rPr>
      <t>If line/process produce this part or other parts to other customers or other PN for D10, please substract from the</t>
    </r>
  </si>
  <si>
    <t xml:space="preserve">   </t>
  </si>
  <si>
    <t>usage % for this part number.</t>
  </si>
  <si>
    <r>
      <rPr>
        <b/>
        <sz val="11"/>
        <color theme="1"/>
        <rFont val="Arial"/>
        <family val="2"/>
      </rPr>
      <t xml:space="preserve">MLT: </t>
    </r>
    <r>
      <rPr>
        <sz val="11"/>
        <color theme="1"/>
        <rFont val="Arial"/>
        <family val="2"/>
      </rPr>
      <t xml:space="preserve">Manufacturing Lead Time, it is the time in seconds that it takes to transform 1 part on that operation. Time counts from receiving </t>
    </r>
  </si>
  <si>
    <t>material from previous process until it is delivered to the next process.</t>
  </si>
  <si>
    <r>
      <t xml:space="preserve">Yield: </t>
    </r>
    <r>
      <rPr>
        <sz val="11"/>
        <color theme="1"/>
        <rFont val="Arial"/>
        <family val="2"/>
      </rPr>
      <t xml:space="preserve"> Average quantity produced divided byt the quantity entered into the process. A reworked unit should not be included as output unit.</t>
    </r>
  </si>
  <si>
    <r>
      <t xml:space="preserve">Estimated Output / Month: </t>
    </r>
    <r>
      <rPr>
        <sz val="11"/>
        <color theme="1"/>
        <rFont val="Arial"/>
        <family val="2"/>
      </rPr>
      <t>Estimated output of parts per month for that specific process.</t>
    </r>
  </si>
  <si>
    <r>
      <rPr>
        <b/>
        <sz val="11"/>
        <color theme="1"/>
        <rFont val="Arial"/>
        <family val="2"/>
      </rPr>
      <t xml:space="preserve">Max + 30%: </t>
    </r>
    <r>
      <rPr>
        <sz val="11"/>
        <color theme="1"/>
        <rFont val="Arial"/>
        <family val="2"/>
      </rPr>
      <t>Gets the highest month requirement and add it 30%</t>
    </r>
  </si>
  <si>
    <r>
      <rPr>
        <b/>
        <sz val="11"/>
        <color theme="1"/>
        <rFont val="Arial"/>
        <family val="2"/>
      </rPr>
      <t xml:space="preserve">Worst: </t>
    </r>
    <r>
      <rPr>
        <sz val="11"/>
        <color theme="1"/>
        <rFont val="Arial"/>
        <family val="2"/>
      </rPr>
      <t>Gets the lowest output from the process to see If it meets the target of 130% monthly requirement. Red indicates it does not meet.</t>
    </r>
  </si>
  <si>
    <t>111111-00100700</t>
  </si>
  <si>
    <t>To be filled with validated real data</t>
  </si>
  <si>
    <t>Worst from analysis:</t>
  </si>
  <si>
    <t>Worst from Run at Rate:</t>
  </si>
  <si>
    <t>Assembly</t>
  </si>
  <si>
    <r>
      <rPr>
        <b/>
        <sz val="11"/>
        <color theme="1"/>
        <rFont val="Arial"/>
        <family val="2"/>
      </rPr>
      <t>Analysis Date</t>
    </r>
    <r>
      <rPr>
        <sz val="11"/>
        <color theme="1"/>
        <rFont val="Arial"/>
        <family val="2"/>
      </rPr>
      <t>: When this report was prepared and ready to submit to Denso Ten if required.</t>
    </r>
  </si>
  <si>
    <t>Analysis section</t>
  </si>
  <si>
    <t>Real verified data</t>
  </si>
  <si>
    <t>To be filled by user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</si>
</sst>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mmm"/>
    <numFmt numFmtId="166" formatCode="_(* #,##0_);_(* \(#,##0\);_(* &quot;-&quot;?_);_(@_)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sz val="11"/>
      <color rgb="FF3F3F7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FEEF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10" borderId="17" applyNumberFormat="0" applyAlignment="0" applyProtection="0"/>
  </cellStyleXfs>
  <cellXfs count="133">
    <xf numFmtId="0" fontId="0" fillId="0" borderId="0" xfId="0"/>
    <xf numFmtId="165" fontId="2" fillId="5" borderId="1" xfId="0" applyNumberFormat="1" applyFont="1" applyFill="1" applyBorder="1"/>
    <xf numFmtId="0" fontId="0" fillId="0" borderId="0" xfId="0" applyAlignment="1"/>
    <xf numFmtId="164" fontId="4" fillId="4" borderId="1" xfId="1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7" borderId="1" xfId="0" applyFill="1" applyBorder="1"/>
    <xf numFmtId="0" fontId="7" fillId="0" borderId="0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2" borderId="1" xfId="0" applyFill="1" applyBorder="1" applyProtection="1"/>
    <xf numFmtId="0" fontId="0" fillId="0" borderId="3" xfId="0" applyBorder="1"/>
    <xf numFmtId="0" fontId="0" fillId="0" borderId="4" xfId="0" applyBorder="1"/>
    <xf numFmtId="0" fontId="4" fillId="0" borderId="18" xfId="0" applyFont="1" applyBorder="1" applyAlignment="1">
      <alignment horizontal="center" vertical="center" wrapText="1"/>
    </xf>
    <xf numFmtId="0" fontId="0" fillId="0" borderId="19" xfId="0" applyBorder="1"/>
    <xf numFmtId="0" fontId="5" fillId="0" borderId="20" xfId="0" applyFont="1" applyBorder="1"/>
    <xf numFmtId="0" fontId="0" fillId="3" borderId="21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4" xfId="0" applyFill="1" applyBorder="1" applyProtection="1">
      <protection locked="0"/>
    </xf>
    <xf numFmtId="166" fontId="0" fillId="0" borderId="3" xfId="0" applyNumberFormat="1" applyBorder="1" applyAlignment="1"/>
    <xf numFmtId="0" fontId="0" fillId="9" borderId="23" xfId="0" applyFill="1" applyBorder="1" applyAlignment="1" applyProtection="1">
      <alignment shrinkToFit="1"/>
    </xf>
    <xf numFmtId="0" fontId="0" fillId="9" borderId="25" xfId="0" applyFill="1" applyBorder="1" applyAlignment="1" applyProtection="1">
      <alignment shrinkToFit="1"/>
    </xf>
    <xf numFmtId="0" fontId="0" fillId="9" borderId="11" xfId="0" applyFill="1" applyBorder="1" applyAlignment="1" applyProtection="1">
      <alignment shrinkToFit="1"/>
    </xf>
    <xf numFmtId="164" fontId="5" fillId="2" borderId="15" xfId="1" applyNumberFormat="1" applyFont="1" applyFill="1" applyBorder="1" applyAlignment="1" applyProtection="1">
      <alignment shrinkToFit="1"/>
    </xf>
    <xf numFmtId="0" fontId="5" fillId="0" borderId="1" xfId="0" applyFont="1" applyBorder="1" applyAlignment="1">
      <alignment wrapText="1"/>
    </xf>
    <xf numFmtId="0" fontId="0" fillId="0" borderId="0" xfId="0" applyProtection="1"/>
    <xf numFmtId="0" fontId="8" fillId="10" borderId="17" xfId="2" applyProtection="1"/>
    <xf numFmtId="0" fontId="0" fillId="0" borderId="1" xfId="0" applyBorder="1" applyAlignment="1" applyProtection="1">
      <alignment wrapText="1"/>
    </xf>
    <xf numFmtId="0" fontId="7" fillId="0" borderId="0" xfId="0" applyFont="1" applyFill="1" applyBorder="1" applyAlignment="1" applyProtection="1">
      <alignment wrapText="1"/>
    </xf>
    <xf numFmtId="165" fontId="2" fillId="5" borderId="1" xfId="0" applyNumberFormat="1" applyFont="1" applyFill="1" applyBorder="1" applyProtection="1"/>
    <xf numFmtId="164" fontId="4" fillId="4" borderId="1" xfId="1" applyNumberFormat="1" applyFont="1" applyFill="1" applyBorder="1" applyProtection="1"/>
    <xf numFmtId="166" fontId="0" fillId="0" borderId="3" xfId="0" applyNumberFormat="1" applyBorder="1" applyAlignment="1" applyProtection="1"/>
    <xf numFmtId="0" fontId="0" fillId="0" borderId="3" xfId="0" applyBorder="1" applyProtection="1"/>
    <xf numFmtId="0" fontId="0" fillId="0" borderId="4" xfId="0" applyBorder="1" applyProtection="1"/>
    <xf numFmtId="0" fontId="5" fillId="0" borderId="0" xfId="0" applyFont="1" applyFill="1" applyBorder="1" applyProtection="1"/>
    <xf numFmtId="164" fontId="0" fillId="0" borderId="6" xfId="1" applyNumberFormat="1" applyFont="1" applyBorder="1" applyAlignment="1" applyProtection="1"/>
    <xf numFmtId="164" fontId="0" fillId="0" borderId="7" xfId="1" applyNumberFormat="1" applyFont="1" applyBorder="1" applyAlignment="1" applyProtection="1"/>
    <xf numFmtId="0" fontId="0" fillId="0" borderId="0" xfId="0" applyFill="1" applyBorder="1" applyProtection="1"/>
    <xf numFmtId="0" fontId="0" fillId="0" borderId="0" xfId="0" applyAlignment="1" applyProtection="1"/>
    <xf numFmtId="0" fontId="5" fillId="0" borderId="12" xfId="0" applyFont="1" applyBorder="1" applyProtection="1"/>
    <xf numFmtId="0" fontId="0" fillId="7" borderId="1" xfId="0" applyFill="1" applyBorder="1" applyProtection="1"/>
    <xf numFmtId="0" fontId="4" fillId="0" borderId="18" xfId="0" applyFont="1" applyBorder="1" applyAlignment="1" applyProtection="1">
      <alignment horizontal="center" vertical="center" wrapText="1"/>
    </xf>
    <xf numFmtId="0" fontId="0" fillId="0" borderId="19" xfId="0" applyBorder="1" applyProtection="1"/>
    <xf numFmtId="0" fontId="5" fillId="0" borderId="20" xfId="0" applyFont="1" applyBorder="1" applyProtection="1"/>
    <xf numFmtId="0" fontId="0" fillId="0" borderId="1" xfId="0" applyBorder="1" applyProtection="1"/>
    <xf numFmtId="0" fontId="0" fillId="3" borderId="1" xfId="0" applyFill="1" applyBorder="1" applyProtection="1"/>
    <xf numFmtId="1" fontId="0" fillId="3" borderId="1" xfId="0" applyNumberFormat="1" applyFill="1" applyBorder="1" applyProtection="1"/>
    <xf numFmtId="0" fontId="0" fillId="3" borderId="21" xfId="0" applyFill="1" applyBorder="1" applyProtection="1"/>
    <xf numFmtId="0" fontId="0" fillId="3" borderId="22" xfId="0" applyFill="1" applyBorder="1" applyProtection="1"/>
    <xf numFmtId="0" fontId="0" fillId="3" borderId="24" xfId="0" applyFill="1" applyBorder="1" applyProtection="1"/>
    <xf numFmtId="0" fontId="2" fillId="0" borderId="0" xfId="0" applyFont="1" applyProtection="1"/>
    <xf numFmtId="0" fontId="5" fillId="0" borderId="4" xfId="0" applyFont="1" applyBorder="1"/>
    <xf numFmtId="0" fontId="0" fillId="0" borderId="1" xfId="0" applyBorder="1" applyAlignment="1">
      <alignment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7" fillId="8" borderId="16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horizontal="left"/>
      <protection locked="0"/>
    </xf>
    <xf numFmtId="0" fontId="0" fillId="6" borderId="1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Alignment="1">
      <alignment horizontal="left"/>
    </xf>
    <xf numFmtId="0" fontId="4" fillId="9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5" fillId="8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6" fillId="8" borderId="1" xfId="0" applyFont="1" applyFill="1" applyBorder="1" applyAlignment="1">
      <alignment horizontal="left"/>
    </xf>
    <xf numFmtId="0" fontId="7" fillId="8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 vertical="center" wrapText="1"/>
    </xf>
    <xf numFmtId="164" fontId="0" fillId="0" borderId="6" xfId="1" applyNumberFormat="1" applyFont="1" applyBorder="1" applyAlignment="1">
      <alignment horizontal="center" shrinkToFit="1"/>
    </xf>
    <xf numFmtId="164" fontId="0" fillId="0" borderId="7" xfId="1" applyNumberFormat="1" applyFont="1" applyBorder="1" applyAlignment="1">
      <alignment horizontal="center" shrinkToFit="1"/>
    </xf>
    <xf numFmtId="0" fontId="0" fillId="0" borderId="6" xfId="0" applyBorder="1" applyAlignment="1">
      <alignment horizontal="center"/>
    </xf>
    <xf numFmtId="0" fontId="7" fillId="8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3" borderId="1" xfId="0" applyNumberFormat="1" applyFont="1" applyFill="1" applyBorder="1" applyAlignment="1" applyProtection="1">
      <alignment horizontal="center"/>
      <protection locked="0"/>
    </xf>
    <xf numFmtId="14" fontId="0" fillId="3" borderId="1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5" xfId="0" applyBorder="1" applyAlignment="1" applyProtection="1">
      <alignment horizontal="right"/>
    </xf>
    <xf numFmtId="0" fontId="0" fillId="0" borderId="6" xfId="0" applyBorder="1" applyAlignment="1" applyProtection="1">
      <alignment horizontal="right"/>
    </xf>
    <xf numFmtId="0" fontId="0" fillId="0" borderId="15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8" borderId="1" xfId="0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left"/>
    </xf>
    <xf numFmtId="0" fontId="4" fillId="9" borderId="1" xfId="0" applyFont="1" applyFill="1" applyBorder="1" applyAlignment="1" applyProtection="1">
      <alignment horizontal="center" wrapText="1"/>
    </xf>
    <xf numFmtId="0" fontId="0" fillId="7" borderId="1" xfId="0" applyFill="1" applyBorder="1" applyAlignment="1" applyProtection="1">
      <alignment horizontal="center"/>
    </xf>
    <xf numFmtId="0" fontId="0" fillId="7" borderId="15" xfId="0" applyFill="1" applyBorder="1" applyAlignment="1" applyProtection="1">
      <alignment horizontal="center"/>
    </xf>
    <xf numFmtId="0" fontId="5" fillId="8" borderId="1" xfId="0" applyFont="1" applyFill="1" applyBorder="1" applyAlignment="1" applyProtection="1">
      <alignment horizontal="center" wrapText="1"/>
    </xf>
    <xf numFmtId="0" fontId="4" fillId="8" borderId="1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center" wrapText="1"/>
    </xf>
    <xf numFmtId="0" fontId="4" fillId="6" borderId="1" xfId="0" applyFont="1" applyFill="1" applyBorder="1" applyAlignment="1" applyProtection="1">
      <alignment horizontal="center" wrapText="1"/>
    </xf>
    <xf numFmtId="0" fontId="0" fillId="6" borderId="1" xfId="0" applyFill="1" applyBorder="1" applyAlignment="1" applyProtection="1">
      <alignment horizontal="center" wrapText="1"/>
    </xf>
    <xf numFmtId="0" fontId="0" fillId="6" borderId="1" xfId="0" applyFill="1" applyBorder="1" applyAlignment="1" applyProtection="1">
      <alignment horizontal="center" vertical="center" wrapText="1"/>
    </xf>
    <xf numFmtId="14" fontId="0" fillId="3" borderId="1" xfId="0" applyNumberFormat="1" applyFill="1" applyBorder="1" applyAlignment="1" applyProtection="1">
      <alignment horizontal="center"/>
    </xf>
    <xf numFmtId="0" fontId="7" fillId="8" borderId="16" xfId="0" applyFont="1" applyFill="1" applyBorder="1" applyAlignment="1" applyProtection="1">
      <alignment horizontal="center" wrapText="1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left" wrapText="1"/>
    </xf>
    <xf numFmtId="14" fontId="0" fillId="3" borderId="1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left" wrapText="1"/>
    </xf>
    <xf numFmtId="0" fontId="6" fillId="8" borderId="1" xfId="0" applyFont="1" applyFill="1" applyBorder="1" applyAlignment="1" applyProtection="1">
      <alignment horizontal="left"/>
    </xf>
    <xf numFmtId="49" fontId="0" fillId="3" borderId="1" xfId="0" applyNumberForma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left"/>
    </xf>
  </cellXfs>
  <cellStyles count="3">
    <cellStyle name="Comma" xfId="1" builtinId="3"/>
    <cellStyle name="Input" xfId="2" builtinId="20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BFEEF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</xdr:colOff>
      <xdr:row>20</xdr:row>
      <xdr:rowOff>42861</xdr:rowOff>
    </xdr:from>
    <xdr:to>
      <xdr:col>11</xdr:col>
      <xdr:colOff>0</xdr:colOff>
      <xdr:row>21</xdr:row>
      <xdr:rowOff>119061</xdr:rowOff>
    </xdr:to>
    <xdr:sp macro="" textlink="">
      <xdr:nvSpPr>
        <xdr:cNvPr id="3" name="Left Brace 2"/>
        <xdr:cNvSpPr/>
      </xdr:nvSpPr>
      <xdr:spPr>
        <a:xfrm rot="16200000">
          <a:off x="4264818" y="1383505"/>
          <a:ext cx="257175" cy="5481638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23813</xdr:colOff>
      <xdr:row>20</xdr:row>
      <xdr:rowOff>61912</xdr:rowOff>
    </xdr:from>
    <xdr:to>
      <xdr:col>14</xdr:col>
      <xdr:colOff>9528</xdr:colOff>
      <xdr:row>21</xdr:row>
      <xdr:rowOff>138112</xdr:rowOff>
    </xdr:to>
    <xdr:sp macro="" textlink="">
      <xdr:nvSpPr>
        <xdr:cNvPr id="4" name="Left Brace 3"/>
        <xdr:cNvSpPr/>
      </xdr:nvSpPr>
      <xdr:spPr>
        <a:xfrm rot="16200000">
          <a:off x="8051008" y="3121817"/>
          <a:ext cx="257175" cy="204311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N115"/>
  <sheetViews>
    <sheetView showGridLines="0" tabSelected="1" view="pageLayout" zoomScale="160" zoomScaleNormal="100" zoomScalePageLayoutView="160" workbookViewId="0">
      <selection activeCell="B8" sqref="B8"/>
    </sheetView>
  </sheetViews>
  <sheetFormatPr defaultRowHeight="14.25" x14ac:dyDescent="0.2"/>
  <cols>
    <col min="1" max="1" width="2.625" customWidth="1"/>
    <col min="2" max="2" width="6.75" bestFit="1" customWidth="1"/>
    <col min="3" max="4" width="6" bestFit="1" customWidth="1"/>
    <col min="5" max="5" width="4.5" customWidth="1"/>
    <col min="6" max="6" width="8.625" customWidth="1"/>
    <col min="7" max="7" width="6.5" customWidth="1"/>
    <col min="8" max="8" width="6" customWidth="1"/>
    <col min="9" max="9" width="6" bestFit="1" customWidth="1"/>
    <col min="10" max="10" width="4.875" customWidth="1"/>
    <col min="11" max="11" width="6.625" customWidth="1"/>
    <col min="12" max="12" width="6" bestFit="1" customWidth="1"/>
    <col min="13" max="13" width="5.875" customWidth="1"/>
    <col min="14" max="14" width="4.5" customWidth="1"/>
  </cols>
  <sheetData>
    <row r="2" spans="1:14" x14ac:dyDescent="0.2">
      <c r="A2" s="81" t="s">
        <v>0</v>
      </c>
      <c r="B2" s="81"/>
      <c r="C2" s="81"/>
      <c r="D2" s="78"/>
      <c r="E2" s="78"/>
      <c r="F2" s="78"/>
      <c r="G2" s="11" t="str">
        <f>IF(ISERR(G3),"",G3)</f>
        <v/>
      </c>
    </row>
    <row r="3" spans="1:14" x14ac:dyDescent="0.2">
      <c r="A3" s="82" t="s">
        <v>1</v>
      </c>
      <c r="B3" s="82"/>
      <c r="C3" s="82"/>
      <c r="D3" s="78"/>
      <c r="E3" s="78"/>
      <c r="F3" s="78"/>
      <c r="G3" s="10" t="e">
        <f>AND(LEN(PN)=15,MID(PN,7,1)="-",CODE(MID(PN,1,1))&gt;47,CODE(MID(PN,1,1))&lt;58,CODE(MID(PN,2,1))&gt;47,CODE(MID(PN,2,1))&lt;58,CODE(MID(PN,3,1))&gt;47,CODE(MID(PN,3,1))&lt;58,CODE(MID(PN,4,1))&gt;47,CODE(MID(PN,4,1))&lt;58,CODE(MID(PN,5,1))&gt;47,CODE(MID(PN,5,1))&lt;58,CODE(MID(PN,6,1))&gt;47,CODE(MID(PN,6,1))&lt;58,CODE(MID(PN,8,1))&gt;47,CODE(MID(PN,8,1))&lt;58,CODE(MID(PN,9,1))&gt;47,CODE(MID(PN,9,1))&lt;58,CODE(MID(PN,10,1))&gt;47,CODE(MID(PN,10,1))&lt;58,CODE(MID(PN,13,1))&gt;54,CODE(MID(PN,13,1))&lt;58,CODE(MID(PN,14,1))&gt;47,CODE(MID(PN,14,1))&lt;58,MID(PN,15,1)="0",CODE(MID(PN,11,1))&lt;58,CODE(MID(PN,11,1))&gt;47,OR(AND(CODE(MID(PN,12,1))&lt;91,CODE(MID(PN,12,1))&gt;64),AND(CODE(MID(PN,12,1))&lt;58,CODE(MID(PN,12,1))&gt;47)))</f>
        <v>#VALUE!</v>
      </c>
    </row>
    <row r="4" spans="1:14" x14ac:dyDescent="0.2">
      <c r="A4" s="82" t="s">
        <v>2</v>
      </c>
      <c r="B4" s="82"/>
      <c r="C4" s="82"/>
      <c r="D4" s="78"/>
      <c r="E4" s="78"/>
      <c r="F4" s="78"/>
      <c r="G4" s="90" t="s">
        <v>3</v>
      </c>
      <c r="H4" s="90"/>
      <c r="I4" s="79"/>
      <c r="J4" s="80"/>
    </row>
    <row r="5" spans="1:14" ht="28.5" customHeight="1" x14ac:dyDescent="0.2">
      <c r="A5" s="89" t="s">
        <v>4</v>
      </c>
      <c r="B5" s="89"/>
      <c r="C5" s="89"/>
      <c r="D5" s="92"/>
      <c r="E5" s="92"/>
      <c r="G5" s="26" t="s">
        <v>30</v>
      </c>
      <c r="H5" s="93"/>
      <c r="I5" s="93"/>
      <c r="J5" s="91" t="s">
        <v>5</v>
      </c>
      <c r="K5" s="91"/>
      <c r="L5" s="93"/>
      <c r="M5" s="93"/>
    </row>
    <row r="6" spans="1:14" ht="14.25" customHeight="1" x14ac:dyDescent="0.2">
      <c r="A6" s="9"/>
      <c r="B6" s="63" t="s">
        <v>26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4" ht="15" x14ac:dyDescent="0.25">
      <c r="B7" s="1" t="str">
        <f>IF(ISBLANK($D$5),"",D5)</f>
        <v/>
      </c>
      <c r="C7" s="1" t="str">
        <f>IF(ISBLANK($D$5),"",DATE(YEAR($D$5),MONTH($D$5)+1,DAY($D$5)))</f>
        <v/>
      </c>
      <c r="D7" s="1" t="str">
        <f>IF(ISBLANK($D$5),"",DATE(YEAR($D$5),MONTH($D$5)+2,DAY($D$5)))</f>
        <v/>
      </c>
      <c r="E7" s="1" t="str">
        <f>IF(ISBLANK($D$5),"",DATE(YEAR($D$5),MONTH($D$5)+3,DAY($D$5)))</f>
        <v/>
      </c>
      <c r="F7" s="1" t="str">
        <f>IF(ISBLANK($D$5),"",DATE(YEAR($D$5),MONTH($D$5)+4,DAY($D$5)))</f>
        <v/>
      </c>
      <c r="G7" s="1" t="str">
        <f>IF(ISBLANK($D$5),"",DATE(YEAR($D$5),MONTH($D$5)+5,DAY($D$5)))</f>
        <v/>
      </c>
      <c r="H7" s="1" t="str">
        <f>IF(ISBLANK($D$5),"",DATE(YEAR($D$5),MONTH($D$5)+6,DAY($D$5)))</f>
        <v/>
      </c>
      <c r="I7" s="1" t="str">
        <f>IF(ISBLANK($D$5),"",DATE(YEAR($D$5),MONTH($D$5)+7,DAY($D$5)))</f>
        <v/>
      </c>
      <c r="J7" s="1" t="str">
        <f>IF(ISBLANK($D$5),"",DATE(YEAR($D$5),MONTH($D$5)+8,DAY($D$5)))</f>
        <v/>
      </c>
      <c r="K7" s="1" t="str">
        <f>IF(ISBLANK($D$5),"",DATE(YEAR($D$5),MONTH($D$5)+9,DAY($D$5)))</f>
        <v/>
      </c>
      <c r="L7" s="1" t="str">
        <f>IF(ISBLANK($D$5),"",DATE(YEAR($D$5),MONTH($D$5)+10,DAY($D$5)))</f>
        <v/>
      </c>
      <c r="M7" s="1" t="str">
        <f>IF(ISBLANK($D$5),"",DATE(YEAR($D$5),MONTH($D$5)+11,DAY($D$5)))</f>
        <v/>
      </c>
    </row>
    <row r="8" spans="1:14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4" ht="15" thickBot="1" x14ac:dyDescent="0.25">
      <c r="B9" t="s">
        <v>6</v>
      </c>
    </row>
    <row r="10" spans="1:14" x14ac:dyDescent="0.2">
      <c r="D10" s="70" t="s">
        <v>7</v>
      </c>
      <c r="E10" s="71"/>
      <c r="F10" s="21">
        <f>MAX(B8:$M$8)*1.3</f>
        <v>0</v>
      </c>
      <c r="G10" s="21"/>
      <c r="H10" s="13"/>
      <c r="I10" s="13"/>
      <c r="J10" s="13"/>
      <c r="K10" s="13"/>
      <c r="L10" s="13"/>
      <c r="M10" s="13"/>
      <c r="N10" s="14"/>
    </row>
    <row r="11" spans="1:14" ht="15" thickBot="1" x14ac:dyDescent="0.25">
      <c r="D11" s="61" t="s">
        <v>53</v>
      </c>
      <c r="E11" s="62"/>
      <c r="F11" s="62"/>
      <c r="G11" s="86">
        <f>MIN(K16:K115)</f>
        <v>0</v>
      </c>
      <c r="H11" s="86"/>
      <c r="I11" s="88" t="s">
        <v>54</v>
      </c>
      <c r="J11" s="88"/>
      <c r="K11" s="88"/>
      <c r="L11" s="88"/>
      <c r="M11" s="86">
        <f>MIN(N16:N115)</f>
        <v>0</v>
      </c>
      <c r="N11" s="87"/>
    </row>
    <row r="12" spans="1:14" x14ac:dyDescent="0.2">
      <c r="B12" s="68" t="s">
        <v>8</v>
      </c>
      <c r="C12" s="68"/>
      <c r="D12" s="68"/>
      <c r="E12" s="68"/>
      <c r="F12" s="68"/>
      <c r="G12" s="68"/>
      <c r="L12" s="55" t="s">
        <v>52</v>
      </c>
      <c r="M12" s="56"/>
      <c r="N12" s="57"/>
    </row>
    <row r="13" spans="1:14" ht="15" thickBot="1" x14ac:dyDescent="0.25">
      <c r="E13" s="77" t="s">
        <v>13</v>
      </c>
      <c r="F13" s="77"/>
      <c r="G13" s="77"/>
      <c r="H13" s="65" t="s">
        <v>21</v>
      </c>
      <c r="I13" s="65"/>
      <c r="J13" s="65"/>
      <c r="K13" s="2"/>
      <c r="L13" s="58"/>
      <c r="M13" s="59"/>
      <c r="N13" s="60"/>
    </row>
    <row r="14" spans="1:14" x14ac:dyDescent="0.2">
      <c r="D14" s="74" t="s">
        <v>11</v>
      </c>
      <c r="E14" s="75" t="s">
        <v>14</v>
      </c>
      <c r="F14" s="76" t="s">
        <v>12</v>
      </c>
      <c r="G14" s="76" t="s">
        <v>15</v>
      </c>
      <c r="H14" s="83" t="s">
        <v>19</v>
      </c>
      <c r="I14" s="84" t="s">
        <v>20</v>
      </c>
      <c r="J14" s="85" t="s">
        <v>17</v>
      </c>
      <c r="K14" s="69" t="s">
        <v>18</v>
      </c>
      <c r="L14" s="66" t="s">
        <v>22</v>
      </c>
      <c r="M14" s="67"/>
      <c r="N14" s="53" t="s">
        <v>23</v>
      </c>
    </row>
    <row r="15" spans="1:14" ht="21" customHeight="1" thickBot="1" x14ac:dyDescent="0.25">
      <c r="A15" s="8" t="s">
        <v>9</v>
      </c>
      <c r="B15" s="72" t="s">
        <v>10</v>
      </c>
      <c r="C15" s="73"/>
      <c r="D15" s="74"/>
      <c r="E15" s="75"/>
      <c r="F15" s="76"/>
      <c r="G15" s="76"/>
      <c r="H15" s="83"/>
      <c r="I15" s="84"/>
      <c r="J15" s="85"/>
      <c r="K15" s="69"/>
      <c r="L15" s="15" t="s">
        <v>25</v>
      </c>
      <c r="M15" s="16" t="s">
        <v>16</v>
      </c>
      <c r="N15" s="17" t="s">
        <v>24</v>
      </c>
    </row>
    <row r="16" spans="1:14" x14ac:dyDescent="0.2">
      <c r="A16" s="54">
        <v>1</v>
      </c>
      <c r="B16" s="64"/>
      <c r="C16" s="64"/>
      <c r="D16" s="4"/>
      <c r="E16" s="4"/>
      <c r="F16" s="4"/>
      <c r="G16" s="12" t="str">
        <f>IF(ISBLANK(D16),"",D16*E16-F16)</f>
        <v/>
      </c>
      <c r="H16" s="5"/>
      <c r="I16" s="4"/>
      <c r="J16" s="4"/>
      <c r="K16" s="25" t="str">
        <f>IF(ISBLANK(I16),"",(H16/100)*(1/I16*60)*60*(J16/100)*G16)</f>
        <v/>
      </c>
      <c r="L16" s="18"/>
      <c r="M16" s="19"/>
      <c r="N16" s="22" t="str">
        <f>IF(OR(ISBLANK(L16),ISBLANK(M16)),"",(1/L16*60)*M16*E16*D16)</f>
        <v/>
      </c>
    </row>
    <row r="17" spans="1:14" x14ac:dyDescent="0.2">
      <c r="A17" s="54">
        <v>2</v>
      </c>
      <c r="B17" s="64"/>
      <c r="C17" s="64"/>
      <c r="D17" s="4"/>
      <c r="E17" s="4"/>
      <c r="F17" s="4"/>
      <c r="G17" s="12" t="str">
        <f>IF(ISBLANK(D17),"",D17*E17-F17)</f>
        <v/>
      </c>
      <c r="H17" s="5"/>
      <c r="I17" s="4"/>
      <c r="J17" s="4"/>
      <c r="K17" s="25" t="str">
        <f t="shared" ref="K17:K80" si="0">IF(ISBLANK(I17),"",(H17/100)*(1/I17*60)*60*(J17/100)*G17)</f>
        <v/>
      </c>
      <c r="L17" s="20"/>
      <c r="M17" s="4"/>
      <c r="N17" s="23" t="str">
        <f t="shared" ref="N17:N80" si="1">IF(OR(ISBLANK(L17),ISBLANK(M17)),"",(1/L17*60)*M17*E17*D17)</f>
        <v/>
      </c>
    </row>
    <row r="18" spans="1:14" x14ac:dyDescent="0.2">
      <c r="A18" s="54">
        <v>3</v>
      </c>
      <c r="B18" s="64"/>
      <c r="C18" s="64"/>
      <c r="D18" s="4"/>
      <c r="E18" s="4"/>
      <c r="F18" s="4"/>
      <c r="G18" s="12" t="str">
        <f t="shared" ref="G18:G81" si="2">IF(ISBLANK(D18),"",D18*E18-F18)</f>
        <v/>
      </c>
      <c r="H18" s="4"/>
      <c r="I18" s="4"/>
      <c r="J18" s="4"/>
      <c r="K18" s="25" t="str">
        <f t="shared" si="0"/>
        <v/>
      </c>
      <c r="L18" s="20"/>
      <c r="M18" s="4"/>
      <c r="N18" s="23" t="str">
        <f t="shared" si="1"/>
        <v/>
      </c>
    </row>
    <row r="19" spans="1:14" x14ac:dyDescent="0.2">
      <c r="A19" s="54">
        <v>4</v>
      </c>
      <c r="B19" s="64"/>
      <c r="C19" s="64"/>
      <c r="D19" s="4"/>
      <c r="E19" s="4"/>
      <c r="F19" s="4"/>
      <c r="G19" s="12" t="str">
        <f t="shared" si="2"/>
        <v/>
      </c>
      <c r="H19" s="4"/>
      <c r="I19" s="4"/>
      <c r="J19" s="4"/>
      <c r="K19" s="25" t="str">
        <f t="shared" si="0"/>
        <v/>
      </c>
      <c r="L19" s="20"/>
      <c r="M19" s="4"/>
      <c r="N19" s="23" t="str">
        <f t="shared" si="1"/>
        <v/>
      </c>
    </row>
    <row r="20" spans="1:14" x14ac:dyDescent="0.2">
      <c r="A20" s="54">
        <v>5</v>
      </c>
      <c r="B20" s="64"/>
      <c r="C20" s="64"/>
      <c r="D20" s="4"/>
      <c r="E20" s="4"/>
      <c r="F20" s="4"/>
      <c r="G20" s="12" t="str">
        <f t="shared" si="2"/>
        <v/>
      </c>
      <c r="H20" s="4"/>
      <c r="I20" s="4"/>
      <c r="J20" s="4"/>
      <c r="K20" s="25" t="str">
        <f t="shared" si="0"/>
        <v/>
      </c>
      <c r="L20" s="20"/>
      <c r="M20" s="4"/>
      <c r="N20" s="23" t="str">
        <f t="shared" si="1"/>
        <v/>
      </c>
    </row>
    <row r="21" spans="1:14" x14ac:dyDescent="0.2">
      <c r="A21" s="54">
        <v>6</v>
      </c>
      <c r="B21" s="64"/>
      <c r="C21" s="64"/>
      <c r="D21" s="4"/>
      <c r="E21" s="4"/>
      <c r="F21" s="4"/>
      <c r="G21" s="12" t="str">
        <f t="shared" si="2"/>
        <v/>
      </c>
      <c r="H21" s="4"/>
      <c r="I21" s="4"/>
      <c r="J21" s="4"/>
      <c r="K21" s="25" t="str">
        <f t="shared" si="0"/>
        <v/>
      </c>
      <c r="L21" s="20"/>
      <c r="M21" s="4"/>
      <c r="N21" s="23" t="str">
        <f t="shared" si="1"/>
        <v/>
      </c>
    </row>
    <row r="22" spans="1:14" x14ac:dyDescent="0.2">
      <c r="A22" s="54">
        <v>7</v>
      </c>
      <c r="B22" s="64"/>
      <c r="C22" s="64"/>
      <c r="D22" s="4"/>
      <c r="E22" s="4"/>
      <c r="F22" s="4"/>
      <c r="G22" s="12" t="str">
        <f t="shared" si="2"/>
        <v/>
      </c>
      <c r="H22" s="4"/>
      <c r="I22" s="4"/>
      <c r="J22" s="4"/>
      <c r="K22" s="25" t="str">
        <f t="shared" si="0"/>
        <v/>
      </c>
      <c r="L22" s="20"/>
      <c r="M22" s="4"/>
      <c r="N22" s="23" t="str">
        <f t="shared" si="1"/>
        <v/>
      </c>
    </row>
    <row r="23" spans="1:14" x14ac:dyDescent="0.2">
      <c r="A23" s="54">
        <v>8</v>
      </c>
      <c r="B23" s="64"/>
      <c r="C23" s="64"/>
      <c r="D23" s="4"/>
      <c r="E23" s="4"/>
      <c r="F23" s="4"/>
      <c r="G23" s="12" t="str">
        <f t="shared" si="2"/>
        <v/>
      </c>
      <c r="H23" s="4"/>
      <c r="I23" s="4"/>
      <c r="J23" s="4"/>
      <c r="K23" s="25" t="str">
        <f t="shared" si="0"/>
        <v/>
      </c>
      <c r="L23" s="20"/>
      <c r="M23" s="4"/>
      <c r="N23" s="23" t="str">
        <f t="shared" si="1"/>
        <v/>
      </c>
    </row>
    <row r="24" spans="1:14" x14ac:dyDescent="0.2">
      <c r="A24" s="54">
        <v>9</v>
      </c>
      <c r="B24" s="64"/>
      <c r="C24" s="64"/>
      <c r="D24" s="4"/>
      <c r="E24" s="4"/>
      <c r="F24" s="4"/>
      <c r="G24" s="12" t="str">
        <f t="shared" si="2"/>
        <v/>
      </c>
      <c r="H24" s="4"/>
      <c r="I24" s="4"/>
      <c r="J24" s="4"/>
      <c r="K24" s="25" t="str">
        <f t="shared" si="0"/>
        <v/>
      </c>
      <c r="L24" s="20"/>
      <c r="M24" s="4"/>
      <c r="N24" s="23" t="str">
        <f t="shared" si="1"/>
        <v/>
      </c>
    </row>
    <row r="25" spans="1:14" x14ac:dyDescent="0.2">
      <c r="A25" s="54">
        <v>10</v>
      </c>
      <c r="B25" s="64"/>
      <c r="C25" s="64"/>
      <c r="D25" s="4"/>
      <c r="E25" s="4"/>
      <c r="F25" s="4"/>
      <c r="G25" s="12" t="str">
        <f t="shared" si="2"/>
        <v/>
      </c>
      <c r="H25" s="4"/>
      <c r="I25" s="4"/>
      <c r="J25" s="4"/>
      <c r="K25" s="25" t="str">
        <f t="shared" si="0"/>
        <v/>
      </c>
      <c r="L25" s="20"/>
      <c r="M25" s="4"/>
      <c r="N25" s="23" t="str">
        <f t="shared" si="1"/>
        <v/>
      </c>
    </row>
    <row r="26" spans="1:14" x14ac:dyDescent="0.2">
      <c r="A26" s="54">
        <v>11</v>
      </c>
      <c r="B26" s="64"/>
      <c r="C26" s="64"/>
      <c r="D26" s="4"/>
      <c r="E26" s="4"/>
      <c r="F26" s="4"/>
      <c r="G26" s="12" t="str">
        <f t="shared" si="2"/>
        <v/>
      </c>
      <c r="H26" s="4"/>
      <c r="I26" s="4"/>
      <c r="J26" s="4"/>
      <c r="K26" s="25" t="str">
        <f t="shared" si="0"/>
        <v/>
      </c>
      <c r="L26" s="20"/>
      <c r="M26" s="4"/>
      <c r="N26" s="23" t="str">
        <f t="shared" si="1"/>
        <v/>
      </c>
    </row>
    <row r="27" spans="1:14" x14ac:dyDescent="0.2">
      <c r="A27" s="54">
        <v>12</v>
      </c>
      <c r="B27" s="64"/>
      <c r="C27" s="64"/>
      <c r="D27" s="4"/>
      <c r="E27" s="4"/>
      <c r="F27" s="4"/>
      <c r="G27" s="12" t="str">
        <f t="shared" si="2"/>
        <v/>
      </c>
      <c r="H27" s="4"/>
      <c r="I27" s="4"/>
      <c r="J27" s="4"/>
      <c r="K27" s="25" t="str">
        <f t="shared" si="0"/>
        <v/>
      </c>
      <c r="L27" s="20"/>
      <c r="M27" s="4"/>
      <c r="N27" s="23" t="str">
        <f t="shared" si="1"/>
        <v/>
      </c>
    </row>
    <row r="28" spans="1:14" x14ac:dyDescent="0.2">
      <c r="A28" s="54">
        <v>13</v>
      </c>
      <c r="B28" s="64"/>
      <c r="C28" s="64"/>
      <c r="D28" s="4"/>
      <c r="E28" s="4"/>
      <c r="F28" s="4"/>
      <c r="G28" s="12" t="str">
        <f t="shared" si="2"/>
        <v/>
      </c>
      <c r="H28" s="4"/>
      <c r="I28" s="4"/>
      <c r="J28" s="4"/>
      <c r="K28" s="25" t="str">
        <f t="shared" si="0"/>
        <v/>
      </c>
      <c r="L28" s="20"/>
      <c r="M28" s="4"/>
      <c r="N28" s="23" t="str">
        <f t="shared" si="1"/>
        <v/>
      </c>
    </row>
    <row r="29" spans="1:14" x14ac:dyDescent="0.2">
      <c r="A29" s="54">
        <v>14</v>
      </c>
      <c r="B29" s="64"/>
      <c r="C29" s="64"/>
      <c r="D29" s="4"/>
      <c r="E29" s="4"/>
      <c r="F29" s="4"/>
      <c r="G29" s="12" t="str">
        <f t="shared" si="2"/>
        <v/>
      </c>
      <c r="H29" s="4"/>
      <c r="I29" s="4"/>
      <c r="J29" s="4"/>
      <c r="K29" s="25" t="str">
        <f t="shared" si="0"/>
        <v/>
      </c>
      <c r="L29" s="20"/>
      <c r="M29" s="4"/>
      <c r="N29" s="23" t="str">
        <f t="shared" si="1"/>
        <v/>
      </c>
    </row>
    <row r="30" spans="1:14" x14ac:dyDescent="0.2">
      <c r="A30" s="54">
        <v>15</v>
      </c>
      <c r="B30" s="64"/>
      <c r="C30" s="64"/>
      <c r="D30" s="4"/>
      <c r="E30" s="4"/>
      <c r="F30" s="4"/>
      <c r="G30" s="12" t="str">
        <f t="shared" si="2"/>
        <v/>
      </c>
      <c r="H30" s="4"/>
      <c r="I30" s="4"/>
      <c r="J30" s="4"/>
      <c r="K30" s="25" t="str">
        <f t="shared" si="0"/>
        <v/>
      </c>
      <c r="L30" s="20"/>
      <c r="M30" s="4"/>
      <c r="N30" s="23" t="str">
        <f t="shared" si="1"/>
        <v/>
      </c>
    </row>
    <row r="31" spans="1:14" x14ac:dyDescent="0.2">
      <c r="A31" s="54">
        <v>16</v>
      </c>
      <c r="B31" s="64"/>
      <c r="C31" s="64"/>
      <c r="D31" s="4"/>
      <c r="E31" s="4"/>
      <c r="F31" s="4"/>
      <c r="G31" s="12" t="str">
        <f t="shared" si="2"/>
        <v/>
      </c>
      <c r="H31" s="4"/>
      <c r="I31" s="4"/>
      <c r="J31" s="4"/>
      <c r="K31" s="25" t="str">
        <f t="shared" si="0"/>
        <v/>
      </c>
      <c r="L31" s="20"/>
      <c r="M31" s="4"/>
      <c r="N31" s="23" t="str">
        <f t="shared" si="1"/>
        <v/>
      </c>
    </row>
    <row r="32" spans="1:14" x14ac:dyDescent="0.2">
      <c r="A32" s="54">
        <v>17</v>
      </c>
      <c r="B32" s="64"/>
      <c r="C32" s="64"/>
      <c r="D32" s="4"/>
      <c r="E32" s="4"/>
      <c r="F32" s="4"/>
      <c r="G32" s="12" t="str">
        <f t="shared" si="2"/>
        <v/>
      </c>
      <c r="H32" s="4"/>
      <c r="I32" s="4"/>
      <c r="J32" s="4"/>
      <c r="K32" s="25" t="str">
        <f t="shared" si="0"/>
        <v/>
      </c>
      <c r="L32" s="20"/>
      <c r="M32" s="4"/>
      <c r="N32" s="23" t="str">
        <f t="shared" si="1"/>
        <v/>
      </c>
    </row>
    <row r="33" spans="1:14" x14ac:dyDescent="0.2">
      <c r="A33" s="54">
        <v>18</v>
      </c>
      <c r="B33" s="64"/>
      <c r="C33" s="64"/>
      <c r="D33" s="4"/>
      <c r="E33" s="4"/>
      <c r="F33" s="4"/>
      <c r="G33" s="12" t="str">
        <f t="shared" si="2"/>
        <v/>
      </c>
      <c r="H33" s="4"/>
      <c r="I33" s="4"/>
      <c r="J33" s="4"/>
      <c r="K33" s="25" t="str">
        <f t="shared" si="0"/>
        <v/>
      </c>
      <c r="L33" s="20"/>
      <c r="M33" s="4"/>
      <c r="N33" s="23" t="str">
        <f t="shared" si="1"/>
        <v/>
      </c>
    </row>
    <row r="34" spans="1:14" x14ac:dyDescent="0.2">
      <c r="A34" s="54">
        <v>19</v>
      </c>
      <c r="B34" s="64"/>
      <c r="C34" s="64"/>
      <c r="D34" s="4"/>
      <c r="E34" s="4"/>
      <c r="F34" s="4"/>
      <c r="G34" s="12" t="str">
        <f t="shared" si="2"/>
        <v/>
      </c>
      <c r="H34" s="4"/>
      <c r="I34" s="4"/>
      <c r="J34" s="4"/>
      <c r="K34" s="25" t="str">
        <f t="shared" si="0"/>
        <v/>
      </c>
      <c r="L34" s="20"/>
      <c r="M34" s="4"/>
      <c r="N34" s="23" t="str">
        <f t="shared" si="1"/>
        <v/>
      </c>
    </row>
    <row r="35" spans="1:14" x14ac:dyDescent="0.2">
      <c r="A35" s="54">
        <v>20</v>
      </c>
      <c r="B35" s="64"/>
      <c r="C35" s="64"/>
      <c r="D35" s="4"/>
      <c r="E35" s="4"/>
      <c r="F35" s="4"/>
      <c r="G35" s="12" t="str">
        <f t="shared" si="2"/>
        <v/>
      </c>
      <c r="H35" s="4"/>
      <c r="I35" s="4"/>
      <c r="J35" s="4"/>
      <c r="K35" s="25" t="str">
        <f t="shared" si="0"/>
        <v/>
      </c>
      <c r="L35" s="20"/>
      <c r="M35" s="4"/>
      <c r="N35" s="23" t="str">
        <f t="shared" si="1"/>
        <v/>
      </c>
    </row>
    <row r="36" spans="1:14" x14ac:dyDescent="0.2">
      <c r="A36" s="54">
        <v>21</v>
      </c>
      <c r="B36" s="64"/>
      <c r="C36" s="64"/>
      <c r="D36" s="4"/>
      <c r="E36" s="4"/>
      <c r="F36" s="4"/>
      <c r="G36" s="12" t="str">
        <f t="shared" si="2"/>
        <v/>
      </c>
      <c r="H36" s="4"/>
      <c r="I36" s="4"/>
      <c r="J36" s="4"/>
      <c r="K36" s="25" t="str">
        <f t="shared" si="0"/>
        <v/>
      </c>
      <c r="L36" s="20"/>
      <c r="M36" s="4"/>
      <c r="N36" s="23" t="str">
        <f t="shared" si="1"/>
        <v/>
      </c>
    </row>
    <row r="37" spans="1:14" x14ac:dyDescent="0.2">
      <c r="A37" s="54">
        <v>22</v>
      </c>
      <c r="B37" s="64"/>
      <c r="C37" s="64"/>
      <c r="D37" s="4"/>
      <c r="E37" s="4"/>
      <c r="F37" s="4"/>
      <c r="G37" s="12" t="str">
        <f t="shared" si="2"/>
        <v/>
      </c>
      <c r="H37" s="4"/>
      <c r="I37" s="4"/>
      <c r="J37" s="4"/>
      <c r="K37" s="25" t="str">
        <f t="shared" si="0"/>
        <v/>
      </c>
      <c r="L37" s="20"/>
      <c r="M37" s="4"/>
      <c r="N37" s="23" t="str">
        <f t="shared" si="1"/>
        <v/>
      </c>
    </row>
    <row r="38" spans="1:14" x14ac:dyDescent="0.2">
      <c r="A38" s="54">
        <v>23</v>
      </c>
      <c r="B38" s="64"/>
      <c r="C38" s="64"/>
      <c r="D38" s="4"/>
      <c r="E38" s="4"/>
      <c r="F38" s="4"/>
      <c r="G38" s="12" t="str">
        <f t="shared" si="2"/>
        <v/>
      </c>
      <c r="H38" s="4"/>
      <c r="I38" s="4"/>
      <c r="J38" s="4"/>
      <c r="K38" s="25" t="str">
        <f t="shared" si="0"/>
        <v/>
      </c>
      <c r="L38" s="20"/>
      <c r="M38" s="4"/>
      <c r="N38" s="23" t="str">
        <f t="shared" si="1"/>
        <v/>
      </c>
    </row>
    <row r="39" spans="1:14" x14ac:dyDescent="0.2">
      <c r="A39" s="54">
        <v>24</v>
      </c>
      <c r="B39" s="64"/>
      <c r="C39" s="64"/>
      <c r="D39" s="4"/>
      <c r="E39" s="4"/>
      <c r="F39" s="4"/>
      <c r="G39" s="12" t="str">
        <f t="shared" si="2"/>
        <v/>
      </c>
      <c r="H39" s="4"/>
      <c r="I39" s="4"/>
      <c r="J39" s="4"/>
      <c r="K39" s="25" t="str">
        <f t="shared" si="0"/>
        <v/>
      </c>
      <c r="L39" s="20"/>
      <c r="M39" s="4"/>
      <c r="N39" s="23" t="str">
        <f t="shared" si="1"/>
        <v/>
      </c>
    </row>
    <row r="40" spans="1:14" x14ac:dyDescent="0.2">
      <c r="A40" s="54">
        <v>25</v>
      </c>
      <c r="B40" s="64"/>
      <c r="C40" s="64"/>
      <c r="D40" s="4"/>
      <c r="E40" s="4"/>
      <c r="F40" s="4"/>
      <c r="G40" s="12" t="str">
        <f t="shared" si="2"/>
        <v/>
      </c>
      <c r="H40" s="4"/>
      <c r="I40" s="4"/>
      <c r="J40" s="4"/>
      <c r="K40" s="25" t="str">
        <f t="shared" si="0"/>
        <v/>
      </c>
      <c r="L40" s="20"/>
      <c r="M40" s="4"/>
      <c r="N40" s="23" t="str">
        <f t="shared" si="1"/>
        <v/>
      </c>
    </row>
    <row r="41" spans="1:14" x14ac:dyDescent="0.2">
      <c r="A41" s="54">
        <v>26</v>
      </c>
      <c r="B41" s="64"/>
      <c r="C41" s="64"/>
      <c r="D41" s="4"/>
      <c r="E41" s="4"/>
      <c r="F41" s="4"/>
      <c r="G41" s="12" t="str">
        <f t="shared" si="2"/>
        <v/>
      </c>
      <c r="H41" s="4"/>
      <c r="I41" s="4"/>
      <c r="J41" s="4"/>
      <c r="K41" s="25" t="str">
        <f t="shared" si="0"/>
        <v/>
      </c>
      <c r="L41" s="20"/>
      <c r="M41" s="4"/>
      <c r="N41" s="23" t="str">
        <f t="shared" si="1"/>
        <v/>
      </c>
    </row>
    <row r="42" spans="1:14" x14ac:dyDescent="0.2">
      <c r="A42" s="54">
        <v>27</v>
      </c>
      <c r="B42" s="64"/>
      <c r="C42" s="64"/>
      <c r="D42" s="4"/>
      <c r="E42" s="4"/>
      <c r="F42" s="4"/>
      <c r="G42" s="12" t="str">
        <f t="shared" si="2"/>
        <v/>
      </c>
      <c r="H42" s="4"/>
      <c r="I42" s="4"/>
      <c r="J42" s="4"/>
      <c r="K42" s="25" t="str">
        <f t="shared" si="0"/>
        <v/>
      </c>
      <c r="L42" s="20"/>
      <c r="M42" s="4"/>
      <c r="N42" s="23" t="str">
        <f t="shared" si="1"/>
        <v/>
      </c>
    </row>
    <row r="43" spans="1:14" x14ac:dyDescent="0.2">
      <c r="A43" s="54">
        <v>28</v>
      </c>
      <c r="B43" s="64"/>
      <c r="C43" s="64"/>
      <c r="D43" s="4"/>
      <c r="E43" s="4"/>
      <c r="F43" s="4"/>
      <c r="G43" s="12" t="str">
        <f t="shared" si="2"/>
        <v/>
      </c>
      <c r="H43" s="4"/>
      <c r="I43" s="4"/>
      <c r="J43" s="4"/>
      <c r="K43" s="25" t="str">
        <f t="shared" si="0"/>
        <v/>
      </c>
      <c r="L43" s="20"/>
      <c r="M43" s="4"/>
      <c r="N43" s="23" t="str">
        <f t="shared" si="1"/>
        <v/>
      </c>
    </row>
    <row r="44" spans="1:14" x14ac:dyDescent="0.2">
      <c r="A44" s="54">
        <v>29</v>
      </c>
      <c r="B44" s="64"/>
      <c r="C44" s="64"/>
      <c r="D44" s="4"/>
      <c r="E44" s="4"/>
      <c r="F44" s="4"/>
      <c r="G44" s="12" t="str">
        <f t="shared" si="2"/>
        <v/>
      </c>
      <c r="H44" s="4"/>
      <c r="I44" s="4"/>
      <c r="J44" s="4"/>
      <c r="K44" s="25" t="str">
        <f t="shared" si="0"/>
        <v/>
      </c>
      <c r="L44" s="20"/>
      <c r="M44" s="4"/>
      <c r="N44" s="23" t="str">
        <f t="shared" si="1"/>
        <v/>
      </c>
    </row>
    <row r="45" spans="1:14" x14ac:dyDescent="0.2">
      <c r="A45" s="54">
        <v>30</v>
      </c>
      <c r="B45" s="64"/>
      <c r="C45" s="64"/>
      <c r="D45" s="4"/>
      <c r="E45" s="4"/>
      <c r="F45" s="4"/>
      <c r="G45" s="12" t="str">
        <f t="shared" si="2"/>
        <v/>
      </c>
      <c r="H45" s="4"/>
      <c r="I45" s="4"/>
      <c r="J45" s="4"/>
      <c r="K45" s="25" t="str">
        <f t="shared" si="0"/>
        <v/>
      </c>
      <c r="L45" s="20"/>
      <c r="M45" s="4"/>
      <c r="N45" s="23" t="str">
        <f t="shared" si="1"/>
        <v/>
      </c>
    </row>
    <row r="46" spans="1:14" x14ac:dyDescent="0.2">
      <c r="A46" s="54">
        <v>31</v>
      </c>
      <c r="B46" s="64"/>
      <c r="C46" s="64"/>
      <c r="D46" s="4"/>
      <c r="E46" s="4"/>
      <c r="F46" s="4"/>
      <c r="G46" s="12" t="str">
        <f t="shared" si="2"/>
        <v/>
      </c>
      <c r="H46" s="4"/>
      <c r="I46" s="4"/>
      <c r="J46" s="4"/>
      <c r="K46" s="25" t="str">
        <f t="shared" si="0"/>
        <v/>
      </c>
      <c r="L46" s="20"/>
      <c r="M46" s="4"/>
      <c r="N46" s="23" t="str">
        <f t="shared" si="1"/>
        <v/>
      </c>
    </row>
    <row r="47" spans="1:14" x14ac:dyDescent="0.2">
      <c r="A47" s="54">
        <v>32</v>
      </c>
      <c r="B47" s="64"/>
      <c r="C47" s="64"/>
      <c r="D47" s="4"/>
      <c r="E47" s="4"/>
      <c r="F47" s="4"/>
      <c r="G47" s="12" t="str">
        <f t="shared" si="2"/>
        <v/>
      </c>
      <c r="H47" s="4"/>
      <c r="I47" s="4"/>
      <c r="J47" s="4"/>
      <c r="K47" s="25" t="str">
        <f t="shared" si="0"/>
        <v/>
      </c>
      <c r="L47" s="20"/>
      <c r="M47" s="4"/>
      <c r="N47" s="23" t="str">
        <f t="shared" si="1"/>
        <v/>
      </c>
    </row>
    <row r="48" spans="1:14" x14ac:dyDescent="0.2">
      <c r="A48" s="54">
        <v>33</v>
      </c>
      <c r="B48" s="64"/>
      <c r="C48" s="64"/>
      <c r="D48" s="4"/>
      <c r="E48" s="4"/>
      <c r="F48" s="4"/>
      <c r="G48" s="12" t="str">
        <f t="shared" si="2"/>
        <v/>
      </c>
      <c r="H48" s="4"/>
      <c r="I48" s="4"/>
      <c r="J48" s="4"/>
      <c r="K48" s="25" t="str">
        <f t="shared" si="0"/>
        <v/>
      </c>
      <c r="L48" s="20"/>
      <c r="M48" s="4"/>
      <c r="N48" s="23" t="str">
        <f t="shared" si="1"/>
        <v/>
      </c>
    </row>
    <row r="49" spans="1:14" x14ac:dyDescent="0.2">
      <c r="A49" s="54">
        <v>34</v>
      </c>
      <c r="B49" s="64"/>
      <c r="C49" s="64"/>
      <c r="D49" s="4"/>
      <c r="E49" s="4"/>
      <c r="F49" s="4"/>
      <c r="G49" s="12" t="str">
        <f t="shared" si="2"/>
        <v/>
      </c>
      <c r="H49" s="4"/>
      <c r="I49" s="4"/>
      <c r="J49" s="4"/>
      <c r="K49" s="25" t="str">
        <f t="shared" si="0"/>
        <v/>
      </c>
      <c r="L49" s="20"/>
      <c r="M49" s="4"/>
      <c r="N49" s="23" t="str">
        <f t="shared" si="1"/>
        <v/>
      </c>
    </row>
    <row r="50" spans="1:14" x14ac:dyDescent="0.2">
      <c r="A50" s="54">
        <v>35</v>
      </c>
      <c r="B50" s="64"/>
      <c r="C50" s="64"/>
      <c r="D50" s="4"/>
      <c r="E50" s="4"/>
      <c r="F50" s="4"/>
      <c r="G50" s="12" t="str">
        <f t="shared" si="2"/>
        <v/>
      </c>
      <c r="H50" s="4"/>
      <c r="I50" s="4"/>
      <c r="J50" s="4"/>
      <c r="K50" s="25" t="str">
        <f t="shared" si="0"/>
        <v/>
      </c>
      <c r="L50" s="20"/>
      <c r="M50" s="4"/>
      <c r="N50" s="23" t="str">
        <f t="shared" si="1"/>
        <v/>
      </c>
    </row>
    <row r="51" spans="1:14" x14ac:dyDescent="0.2">
      <c r="A51" s="54">
        <v>36</v>
      </c>
      <c r="B51" s="64"/>
      <c r="C51" s="64"/>
      <c r="D51" s="4"/>
      <c r="E51" s="4"/>
      <c r="F51" s="4"/>
      <c r="G51" s="12" t="str">
        <f t="shared" si="2"/>
        <v/>
      </c>
      <c r="H51" s="4"/>
      <c r="I51" s="4"/>
      <c r="J51" s="4"/>
      <c r="K51" s="25" t="str">
        <f t="shared" si="0"/>
        <v/>
      </c>
      <c r="L51" s="20"/>
      <c r="M51" s="4"/>
      <c r="N51" s="23" t="str">
        <f t="shared" si="1"/>
        <v/>
      </c>
    </row>
    <row r="52" spans="1:14" x14ac:dyDescent="0.2">
      <c r="A52" s="54">
        <v>37</v>
      </c>
      <c r="B52" s="64"/>
      <c r="C52" s="64"/>
      <c r="D52" s="4"/>
      <c r="E52" s="4"/>
      <c r="F52" s="4"/>
      <c r="G52" s="12" t="str">
        <f t="shared" si="2"/>
        <v/>
      </c>
      <c r="H52" s="4"/>
      <c r="I52" s="4"/>
      <c r="J52" s="4"/>
      <c r="K52" s="25" t="str">
        <f t="shared" si="0"/>
        <v/>
      </c>
      <c r="L52" s="20"/>
      <c r="M52" s="4"/>
      <c r="N52" s="23" t="str">
        <f t="shared" si="1"/>
        <v/>
      </c>
    </row>
    <row r="53" spans="1:14" x14ac:dyDescent="0.2">
      <c r="A53" s="54">
        <v>38</v>
      </c>
      <c r="B53" s="64"/>
      <c r="C53" s="64"/>
      <c r="D53" s="4"/>
      <c r="E53" s="4"/>
      <c r="F53" s="4"/>
      <c r="G53" s="12" t="str">
        <f t="shared" si="2"/>
        <v/>
      </c>
      <c r="H53" s="4"/>
      <c r="I53" s="4"/>
      <c r="J53" s="4"/>
      <c r="K53" s="25" t="str">
        <f t="shared" si="0"/>
        <v/>
      </c>
      <c r="L53" s="20"/>
      <c r="M53" s="4"/>
      <c r="N53" s="23" t="str">
        <f t="shared" si="1"/>
        <v/>
      </c>
    </row>
    <row r="54" spans="1:14" x14ac:dyDescent="0.2">
      <c r="A54" s="54">
        <v>39</v>
      </c>
      <c r="B54" s="64"/>
      <c r="C54" s="64"/>
      <c r="D54" s="4"/>
      <c r="E54" s="4"/>
      <c r="F54" s="4"/>
      <c r="G54" s="12" t="str">
        <f t="shared" si="2"/>
        <v/>
      </c>
      <c r="H54" s="4"/>
      <c r="I54" s="4"/>
      <c r="J54" s="4"/>
      <c r="K54" s="25" t="str">
        <f t="shared" si="0"/>
        <v/>
      </c>
      <c r="L54" s="20"/>
      <c r="M54" s="4"/>
      <c r="N54" s="23" t="str">
        <f t="shared" si="1"/>
        <v/>
      </c>
    </row>
    <row r="55" spans="1:14" x14ac:dyDescent="0.2">
      <c r="A55" s="54">
        <v>40</v>
      </c>
      <c r="B55" s="64"/>
      <c r="C55" s="64"/>
      <c r="D55" s="4"/>
      <c r="E55" s="4"/>
      <c r="F55" s="4"/>
      <c r="G55" s="12" t="str">
        <f t="shared" si="2"/>
        <v/>
      </c>
      <c r="H55" s="4"/>
      <c r="I55" s="4"/>
      <c r="J55" s="4"/>
      <c r="K55" s="25" t="str">
        <f t="shared" si="0"/>
        <v/>
      </c>
      <c r="L55" s="20"/>
      <c r="M55" s="4"/>
      <c r="N55" s="23" t="str">
        <f t="shared" si="1"/>
        <v/>
      </c>
    </row>
    <row r="56" spans="1:14" x14ac:dyDescent="0.2">
      <c r="A56" s="54">
        <v>41</v>
      </c>
      <c r="B56" s="64"/>
      <c r="C56" s="64"/>
      <c r="D56" s="4"/>
      <c r="E56" s="4"/>
      <c r="F56" s="4"/>
      <c r="G56" s="12" t="str">
        <f t="shared" si="2"/>
        <v/>
      </c>
      <c r="H56" s="4"/>
      <c r="I56" s="4"/>
      <c r="J56" s="4"/>
      <c r="K56" s="25" t="str">
        <f t="shared" si="0"/>
        <v/>
      </c>
      <c r="L56" s="20"/>
      <c r="M56" s="4"/>
      <c r="N56" s="23" t="str">
        <f t="shared" si="1"/>
        <v/>
      </c>
    </row>
    <row r="57" spans="1:14" x14ac:dyDescent="0.2">
      <c r="A57" s="54">
        <v>42</v>
      </c>
      <c r="B57" s="64"/>
      <c r="C57" s="64"/>
      <c r="D57" s="4"/>
      <c r="E57" s="4"/>
      <c r="F57" s="4"/>
      <c r="G57" s="12" t="str">
        <f t="shared" si="2"/>
        <v/>
      </c>
      <c r="H57" s="4"/>
      <c r="I57" s="4"/>
      <c r="J57" s="4"/>
      <c r="K57" s="25" t="str">
        <f t="shared" si="0"/>
        <v/>
      </c>
      <c r="L57" s="20"/>
      <c r="M57" s="4"/>
      <c r="N57" s="23" t="str">
        <f t="shared" si="1"/>
        <v/>
      </c>
    </row>
    <row r="58" spans="1:14" x14ac:dyDescent="0.2">
      <c r="A58" s="54">
        <v>43</v>
      </c>
      <c r="B58" s="64"/>
      <c r="C58" s="64"/>
      <c r="D58" s="4"/>
      <c r="E58" s="4"/>
      <c r="F58" s="4"/>
      <c r="G58" s="12" t="str">
        <f t="shared" si="2"/>
        <v/>
      </c>
      <c r="H58" s="4"/>
      <c r="I58" s="4"/>
      <c r="J58" s="4"/>
      <c r="K58" s="25" t="str">
        <f t="shared" si="0"/>
        <v/>
      </c>
      <c r="L58" s="20"/>
      <c r="M58" s="4"/>
      <c r="N58" s="23" t="str">
        <f t="shared" si="1"/>
        <v/>
      </c>
    </row>
    <row r="59" spans="1:14" x14ac:dyDescent="0.2">
      <c r="A59" s="54">
        <v>44</v>
      </c>
      <c r="B59" s="64"/>
      <c r="C59" s="64"/>
      <c r="D59" s="4"/>
      <c r="E59" s="4"/>
      <c r="F59" s="4"/>
      <c r="G59" s="12" t="str">
        <f t="shared" si="2"/>
        <v/>
      </c>
      <c r="H59" s="4"/>
      <c r="I59" s="4"/>
      <c r="J59" s="4"/>
      <c r="K59" s="25" t="str">
        <f t="shared" si="0"/>
        <v/>
      </c>
      <c r="L59" s="20"/>
      <c r="M59" s="4"/>
      <c r="N59" s="23" t="str">
        <f t="shared" si="1"/>
        <v/>
      </c>
    </row>
    <row r="60" spans="1:14" x14ac:dyDescent="0.2">
      <c r="A60" s="54">
        <v>45</v>
      </c>
      <c r="B60" s="64"/>
      <c r="C60" s="64"/>
      <c r="D60" s="4"/>
      <c r="E60" s="4"/>
      <c r="F60" s="4"/>
      <c r="G60" s="12" t="str">
        <f t="shared" si="2"/>
        <v/>
      </c>
      <c r="H60" s="4"/>
      <c r="I60" s="4"/>
      <c r="J60" s="4"/>
      <c r="K60" s="25" t="str">
        <f t="shared" si="0"/>
        <v/>
      </c>
      <c r="L60" s="20"/>
      <c r="M60" s="4"/>
      <c r="N60" s="23" t="str">
        <f t="shared" si="1"/>
        <v/>
      </c>
    </row>
    <row r="61" spans="1:14" x14ac:dyDescent="0.2">
      <c r="A61" s="54">
        <v>46</v>
      </c>
      <c r="B61" s="64"/>
      <c r="C61" s="64"/>
      <c r="D61" s="4"/>
      <c r="E61" s="4"/>
      <c r="F61" s="4"/>
      <c r="G61" s="12" t="str">
        <f t="shared" si="2"/>
        <v/>
      </c>
      <c r="H61" s="4"/>
      <c r="I61" s="4"/>
      <c r="J61" s="4"/>
      <c r="K61" s="25" t="str">
        <f t="shared" si="0"/>
        <v/>
      </c>
      <c r="L61" s="20"/>
      <c r="M61" s="4"/>
      <c r="N61" s="23" t="str">
        <f t="shared" si="1"/>
        <v/>
      </c>
    </row>
    <row r="62" spans="1:14" x14ac:dyDescent="0.2">
      <c r="A62" s="54">
        <v>47</v>
      </c>
      <c r="B62" s="64"/>
      <c r="C62" s="64"/>
      <c r="D62" s="4"/>
      <c r="E62" s="4"/>
      <c r="F62" s="4"/>
      <c r="G62" s="12" t="str">
        <f t="shared" si="2"/>
        <v/>
      </c>
      <c r="H62" s="4"/>
      <c r="I62" s="4"/>
      <c r="J62" s="4"/>
      <c r="K62" s="25" t="str">
        <f t="shared" si="0"/>
        <v/>
      </c>
      <c r="L62" s="20"/>
      <c r="M62" s="4"/>
      <c r="N62" s="23" t="str">
        <f t="shared" si="1"/>
        <v/>
      </c>
    </row>
    <row r="63" spans="1:14" x14ac:dyDescent="0.2">
      <c r="A63" s="54">
        <v>48</v>
      </c>
      <c r="B63" s="64"/>
      <c r="C63" s="64"/>
      <c r="D63" s="4"/>
      <c r="E63" s="4"/>
      <c r="F63" s="4"/>
      <c r="G63" s="12" t="str">
        <f t="shared" si="2"/>
        <v/>
      </c>
      <c r="H63" s="4"/>
      <c r="I63" s="4"/>
      <c r="J63" s="4"/>
      <c r="K63" s="25" t="str">
        <f t="shared" si="0"/>
        <v/>
      </c>
      <c r="L63" s="20"/>
      <c r="M63" s="4"/>
      <c r="N63" s="23" t="str">
        <f t="shared" si="1"/>
        <v/>
      </c>
    </row>
    <row r="64" spans="1:14" x14ac:dyDescent="0.2">
      <c r="A64" s="54">
        <v>49</v>
      </c>
      <c r="B64" s="64"/>
      <c r="C64" s="64"/>
      <c r="D64" s="4"/>
      <c r="E64" s="4"/>
      <c r="F64" s="4"/>
      <c r="G64" s="12" t="str">
        <f t="shared" si="2"/>
        <v/>
      </c>
      <c r="H64" s="4"/>
      <c r="I64" s="4"/>
      <c r="J64" s="4"/>
      <c r="K64" s="25" t="str">
        <f t="shared" si="0"/>
        <v/>
      </c>
      <c r="L64" s="20"/>
      <c r="M64" s="4"/>
      <c r="N64" s="23" t="str">
        <f t="shared" si="1"/>
        <v/>
      </c>
    </row>
    <row r="65" spans="1:14" x14ac:dyDescent="0.2">
      <c r="A65" s="54">
        <v>50</v>
      </c>
      <c r="B65" s="64"/>
      <c r="C65" s="64"/>
      <c r="D65" s="4"/>
      <c r="E65" s="4"/>
      <c r="F65" s="4"/>
      <c r="G65" s="12" t="str">
        <f t="shared" si="2"/>
        <v/>
      </c>
      <c r="H65" s="4"/>
      <c r="I65" s="4"/>
      <c r="J65" s="4"/>
      <c r="K65" s="25" t="str">
        <f t="shared" si="0"/>
        <v/>
      </c>
      <c r="L65" s="20"/>
      <c r="M65" s="4"/>
      <c r="N65" s="23" t="str">
        <f t="shared" si="1"/>
        <v/>
      </c>
    </row>
    <row r="66" spans="1:14" x14ac:dyDescent="0.2">
      <c r="A66" s="54">
        <v>51</v>
      </c>
      <c r="B66" s="64"/>
      <c r="C66" s="64"/>
      <c r="D66" s="4"/>
      <c r="E66" s="4"/>
      <c r="F66" s="4"/>
      <c r="G66" s="12" t="str">
        <f t="shared" si="2"/>
        <v/>
      </c>
      <c r="H66" s="4"/>
      <c r="I66" s="4"/>
      <c r="J66" s="4"/>
      <c r="K66" s="25" t="str">
        <f t="shared" si="0"/>
        <v/>
      </c>
      <c r="L66" s="20"/>
      <c r="M66" s="4"/>
      <c r="N66" s="23" t="str">
        <f t="shared" si="1"/>
        <v/>
      </c>
    </row>
    <row r="67" spans="1:14" x14ac:dyDescent="0.2">
      <c r="A67" s="54">
        <v>52</v>
      </c>
      <c r="B67" s="64"/>
      <c r="C67" s="64"/>
      <c r="D67" s="4"/>
      <c r="E67" s="4"/>
      <c r="F67" s="4"/>
      <c r="G67" s="12" t="str">
        <f t="shared" si="2"/>
        <v/>
      </c>
      <c r="H67" s="4"/>
      <c r="I67" s="4"/>
      <c r="J67" s="4"/>
      <c r="K67" s="25" t="str">
        <f t="shared" si="0"/>
        <v/>
      </c>
      <c r="L67" s="20"/>
      <c r="M67" s="4"/>
      <c r="N67" s="23" t="str">
        <f t="shared" si="1"/>
        <v/>
      </c>
    </row>
    <row r="68" spans="1:14" x14ac:dyDescent="0.2">
      <c r="A68" s="54">
        <v>53</v>
      </c>
      <c r="B68" s="64"/>
      <c r="C68" s="64"/>
      <c r="D68" s="4"/>
      <c r="E68" s="4"/>
      <c r="F68" s="4"/>
      <c r="G68" s="12" t="str">
        <f t="shared" si="2"/>
        <v/>
      </c>
      <c r="H68" s="4"/>
      <c r="I68" s="4"/>
      <c r="J68" s="4"/>
      <c r="K68" s="25" t="str">
        <f t="shared" si="0"/>
        <v/>
      </c>
      <c r="L68" s="20"/>
      <c r="M68" s="4"/>
      <c r="N68" s="23" t="str">
        <f t="shared" si="1"/>
        <v/>
      </c>
    </row>
    <row r="69" spans="1:14" x14ac:dyDescent="0.2">
      <c r="A69" s="54">
        <v>54</v>
      </c>
      <c r="B69" s="64"/>
      <c r="C69" s="64"/>
      <c r="D69" s="4"/>
      <c r="E69" s="4"/>
      <c r="F69" s="4"/>
      <c r="G69" s="12" t="str">
        <f t="shared" si="2"/>
        <v/>
      </c>
      <c r="H69" s="4"/>
      <c r="I69" s="4"/>
      <c r="J69" s="4"/>
      <c r="K69" s="25" t="str">
        <f t="shared" si="0"/>
        <v/>
      </c>
      <c r="L69" s="20"/>
      <c r="M69" s="4"/>
      <c r="N69" s="23" t="str">
        <f t="shared" si="1"/>
        <v/>
      </c>
    </row>
    <row r="70" spans="1:14" x14ac:dyDescent="0.2">
      <c r="A70" s="54">
        <v>55</v>
      </c>
      <c r="B70" s="64"/>
      <c r="C70" s="64"/>
      <c r="D70" s="4"/>
      <c r="E70" s="4"/>
      <c r="F70" s="4"/>
      <c r="G70" s="12" t="str">
        <f t="shared" si="2"/>
        <v/>
      </c>
      <c r="H70" s="4"/>
      <c r="I70" s="4"/>
      <c r="J70" s="4"/>
      <c r="K70" s="25" t="str">
        <f t="shared" si="0"/>
        <v/>
      </c>
      <c r="L70" s="20"/>
      <c r="M70" s="4"/>
      <c r="N70" s="23" t="str">
        <f t="shared" si="1"/>
        <v/>
      </c>
    </row>
    <row r="71" spans="1:14" x14ac:dyDescent="0.2">
      <c r="A71" s="54">
        <v>56</v>
      </c>
      <c r="B71" s="64"/>
      <c r="C71" s="64"/>
      <c r="D71" s="4"/>
      <c r="E71" s="4"/>
      <c r="F71" s="4"/>
      <c r="G71" s="12" t="str">
        <f t="shared" si="2"/>
        <v/>
      </c>
      <c r="H71" s="4"/>
      <c r="I71" s="4"/>
      <c r="J71" s="4"/>
      <c r="K71" s="25" t="str">
        <f t="shared" si="0"/>
        <v/>
      </c>
      <c r="L71" s="20"/>
      <c r="M71" s="4"/>
      <c r="N71" s="23" t="str">
        <f t="shared" si="1"/>
        <v/>
      </c>
    </row>
    <row r="72" spans="1:14" x14ac:dyDescent="0.2">
      <c r="A72" s="54">
        <v>57</v>
      </c>
      <c r="B72" s="64"/>
      <c r="C72" s="64"/>
      <c r="D72" s="4"/>
      <c r="E72" s="4"/>
      <c r="F72" s="4"/>
      <c r="G72" s="12" t="str">
        <f t="shared" si="2"/>
        <v/>
      </c>
      <c r="H72" s="4"/>
      <c r="I72" s="4"/>
      <c r="J72" s="4"/>
      <c r="K72" s="25" t="str">
        <f t="shared" si="0"/>
        <v/>
      </c>
      <c r="L72" s="20"/>
      <c r="M72" s="4"/>
      <c r="N72" s="23" t="str">
        <f t="shared" si="1"/>
        <v/>
      </c>
    </row>
    <row r="73" spans="1:14" x14ac:dyDescent="0.2">
      <c r="A73" s="54">
        <v>58</v>
      </c>
      <c r="B73" s="64"/>
      <c r="C73" s="64"/>
      <c r="D73" s="4"/>
      <c r="E73" s="4"/>
      <c r="F73" s="4"/>
      <c r="G73" s="12" t="str">
        <f t="shared" si="2"/>
        <v/>
      </c>
      <c r="H73" s="4"/>
      <c r="I73" s="4"/>
      <c r="J73" s="4"/>
      <c r="K73" s="25" t="str">
        <f t="shared" si="0"/>
        <v/>
      </c>
      <c r="L73" s="20"/>
      <c r="M73" s="4"/>
      <c r="N73" s="23" t="str">
        <f t="shared" si="1"/>
        <v/>
      </c>
    </row>
    <row r="74" spans="1:14" x14ac:dyDescent="0.2">
      <c r="A74" s="54">
        <v>59</v>
      </c>
      <c r="B74" s="64"/>
      <c r="C74" s="64"/>
      <c r="D74" s="4"/>
      <c r="E74" s="4"/>
      <c r="F74" s="4"/>
      <c r="G74" s="12" t="str">
        <f t="shared" si="2"/>
        <v/>
      </c>
      <c r="H74" s="4"/>
      <c r="I74" s="4"/>
      <c r="J74" s="4"/>
      <c r="K74" s="25" t="str">
        <f t="shared" si="0"/>
        <v/>
      </c>
      <c r="L74" s="20"/>
      <c r="M74" s="4"/>
      <c r="N74" s="23" t="str">
        <f t="shared" si="1"/>
        <v/>
      </c>
    </row>
    <row r="75" spans="1:14" x14ac:dyDescent="0.2">
      <c r="A75" s="54">
        <v>60</v>
      </c>
      <c r="B75" s="64"/>
      <c r="C75" s="64"/>
      <c r="D75" s="4"/>
      <c r="E75" s="4"/>
      <c r="F75" s="4"/>
      <c r="G75" s="12" t="str">
        <f t="shared" si="2"/>
        <v/>
      </c>
      <c r="H75" s="4"/>
      <c r="I75" s="4"/>
      <c r="J75" s="4"/>
      <c r="K75" s="25" t="str">
        <f t="shared" si="0"/>
        <v/>
      </c>
      <c r="L75" s="20"/>
      <c r="M75" s="4"/>
      <c r="N75" s="23" t="str">
        <f t="shared" si="1"/>
        <v/>
      </c>
    </row>
    <row r="76" spans="1:14" x14ac:dyDescent="0.2">
      <c r="A76" s="54">
        <v>61</v>
      </c>
      <c r="B76" s="64"/>
      <c r="C76" s="64"/>
      <c r="D76" s="4"/>
      <c r="E76" s="4"/>
      <c r="F76" s="4"/>
      <c r="G76" s="12" t="str">
        <f t="shared" si="2"/>
        <v/>
      </c>
      <c r="H76" s="4"/>
      <c r="I76" s="4"/>
      <c r="J76" s="4"/>
      <c r="K76" s="25" t="str">
        <f t="shared" si="0"/>
        <v/>
      </c>
      <c r="L76" s="20"/>
      <c r="M76" s="4"/>
      <c r="N76" s="23" t="str">
        <f t="shared" si="1"/>
        <v/>
      </c>
    </row>
    <row r="77" spans="1:14" x14ac:dyDescent="0.2">
      <c r="A77" s="54">
        <v>62</v>
      </c>
      <c r="B77" s="64"/>
      <c r="C77" s="64"/>
      <c r="D77" s="4"/>
      <c r="E77" s="4"/>
      <c r="F77" s="4"/>
      <c r="G77" s="12" t="str">
        <f t="shared" si="2"/>
        <v/>
      </c>
      <c r="H77" s="4"/>
      <c r="I77" s="4"/>
      <c r="J77" s="4"/>
      <c r="K77" s="25" t="str">
        <f t="shared" si="0"/>
        <v/>
      </c>
      <c r="L77" s="20"/>
      <c r="M77" s="4"/>
      <c r="N77" s="23" t="str">
        <f t="shared" si="1"/>
        <v/>
      </c>
    </row>
    <row r="78" spans="1:14" x14ac:dyDescent="0.2">
      <c r="A78" s="54">
        <v>63</v>
      </c>
      <c r="B78" s="64"/>
      <c r="C78" s="64"/>
      <c r="D78" s="4"/>
      <c r="E78" s="4"/>
      <c r="F78" s="4"/>
      <c r="G78" s="12" t="str">
        <f t="shared" si="2"/>
        <v/>
      </c>
      <c r="H78" s="4"/>
      <c r="I78" s="4"/>
      <c r="J78" s="4"/>
      <c r="K78" s="25" t="str">
        <f t="shared" si="0"/>
        <v/>
      </c>
      <c r="L78" s="20"/>
      <c r="M78" s="4"/>
      <c r="N78" s="23" t="str">
        <f t="shared" si="1"/>
        <v/>
      </c>
    </row>
    <row r="79" spans="1:14" x14ac:dyDescent="0.2">
      <c r="A79" s="54">
        <v>64</v>
      </c>
      <c r="B79" s="64"/>
      <c r="C79" s="64"/>
      <c r="D79" s="4"/>
      <c r="E79" s="4"/>
      <c r="F79" s="4"/>
      <c r="G79" s="12" t="str">
        <f t="shared" si="2"/>
        <v/>
      </c>
      <c r="H79" s="4"/>
      <c r="I79" s="4"/>
      <c r="J79" s="4"/>
      <c r="K79" s="25" t="str">
        <f t="shared" si="0"/>
        <v/>
      </c>
      <c r="L79" s="20"/>
      <c r="M79" s="4"/>
      <c r="N79" s="23" t="str">
        <f t="shared" si="1"/>
        <v/>
      </c>
    </row>
    <row r="80" spans="1:14" x14ac:dyDescent="0.2">
      <c r="A80" s="54">
        <v>65</v>
      </c>
      <c r="B80" s="64"/>
      <c r="C80" s="64"/>
      <c r="D80" s="4"/>
      <c r="E80" s="4"/>
      <c r="F80" s="4"/>
      <c r="G80" s="12" t="str">
        <f t="shared" si="2"/>
        <v/>
      </c>
      <c r="H80" s="4"/>
      <c r="I80" s="4"/>
      <c r="J80" s="4"/>
      <c r="K80" s="25" t="str">
        <f t="shared" si="0"/>
        <v/>
      </c>
      <c r="L80" s="20"/>
      <c r="M80" s="4"/>
      <c r="N80" s="23" t="str">
        <f t="shared" si="1"/>
        <v/>
      </c>
    </row>
    <row r="81" spans="1:14" x14ac:dyDescent="0.2">
      <c r="A81" s="54">
        <v>66</v>
      </c>
      <c r="B81" s="64"/>
      <c r="C81" s="64"/>
      <c r="D81" s="4"/>
      <c r="E81" s="4"/>
      <c r="F81" s="4"/>
      <c r="G81" s="12" t="str">
        <f t="shared" si="2"/>
        <v/>
      </c>
      <c r="H81" s="4"/>
      <c r="I81" s="4"/>
      <c r="J81" s="4"/>
      <c r="K81" s="25" t="str">
        <f t="shared" ref="K81:K115" si="3">IF(ISBLANK(I81),"",(H81/100)*(1/I81*60)*60*(J81/100)*G81)</f>
        <v/>
      </c>
      <c r="L81" s="20"/>
      <c r="M81" s="4"/>
      <c r="N81" s="23" t="str">
        <f t="shared" ref="N81:N115" si="4">IF(OR(ISBLANK(L81),ISBLANK(M81)),"",(1/L81*60)*M81*E81*D81)</f>
        <v/>
      </c>
    </row>
    <row r="82" spans="1:14" x14ac:dyDescent="0.2">
      <c r="A82" s="54">
        <v>67</v>
      </c>
      <c r="B82" s="64"/>
      <c r="C82" s="64"/>
      <c r="D82" s="4"/>
      <c r="E82" s="4"/>
      <c r="F82" s="4"/>
      <c r="G82" s="12" t="str">
        <f t="shared" ref="G82:G115" si="5">IF(ISBLANK(D82),"",D82*E82-F82)</f>
        <v/>
      </c>
      <c r="H82" s="4"/>
      <c r="I82" s="4"/>
      <c r="J82" s="4"/>
      <c r="K82" s="25" t="str">
        <f t="shared" si="3"/>
        <v/>
      </c>
      <c r="L82" s="20"/>
      <c r="M82" s="4"/>
      <c r="N82" s="23" t="str">
        <f t="shared" si="4"/>
        <v/>
      </c>
    </row>
    <row r="83" spans="1:14" x14ac:dyDescent="0.2">
      <c r="A83" s="54">
        <v>68</v>
      </c>
      <c r="B83" s="64"/>
      <c r="C83" s="64"/>
      <c r="D83" s="4"/>
      <c r="E83" s="4"/>
      <c r="F83" s="4"/>
      <c r="G83" s="12" t="str">
        <f t="shared" si="5"/>
        <v/>
      </c>
      <c r="H83" s="4"/>
      <c r="I83" s="4"/>
      <c r="J83" s="4"/>
      <c r="K83" s="25" t="str">
        <f t="shared" si="3"/>
        <v/>
      </c>
      <c r="L83" s="20"/>
      <c r="M83" s="4"/>
      <c r="N83" s="23" t="str">
        <f t="shared" si="4"/>
        <v/>
      </c>
    </row>
    <row r="84" spans="1:14" x14ac:dyDescent="0.2">
      <c r="A84" s="54">
        <v>69</v>
      </c>
      <c r="B84" s="64"/>
      <c r="C84" s="64"/>
      <c r="D84" s="4"/>
      <c r="E84" s="4"/>
      <c r="F84" s="4"/>
      <c r="G84" s="12" t="str">
        <f t="shared" si="5"/>
        <v/>
      </c>
      <c r="H84" s="4"/>
      <c r="I84" s="4"/>
      <c r="J84" s="4"/>
      <c r="K84" s="25" t="str">
        <f t="shared" si="3"/>
        <v/>
      </c>
      <c r="L84" s="20"/>
      <c r="M84" s="4"/>
      <c r="N84" s="23" t="str">
        <f t="shared" si="4"/>
        <v/>
      </c>
    </row>
    <row r="85" spans="1:14" x14ac:dyDescent="0.2">
      <c r="A85" s="54">
        <v>70</v>
      </c>
      <c r="B85" s="64"/>
      <c r="C85" s="64"/>
      <c r="D85" s="4"/>
      <c r="E85" s="4"/>
      <c r="F85" s="4"/>
      <c r="G85" s="12" t="str">
        <f t="shared" si="5"/>
        <v/>
      </c>
      <c r="H85" s="4"/>
      <c r="I85" s="4"/>
      <c r="J85" s="4"/>
      <c r="K85" s="25" t="str">
        <f t="shared" si="3"/>
        <v/>
      </c>
      <c r="L85" s="20"/>
      <c r="M85" s="4"/>
      <c r="N85" s="23" t="str">
        <f t="shared" si="4"/>
        <v/>
      </c>
    </row>
    <row r="86" spans="1:14" x14ac:dyDescent="0.2">
      <c r="A86" s="54">
        <v>71</v>
      </c>
      <c r="B86" s="64"/>
      <c r="C86" s="64"/>
      <c r="D86" s="4"/>
      <c r="E86" s="4"/>
      <c r="F86" s="4"/>
      <c r="G86" s="12" t="str">
        <f t="shared" si="5"/>
        <v/>
      </c>
      <c r="H86" s="4"/>
      <c r="I86" s="4"/>
      <c r="J86" s="4"/>
      <c r="K86" s="25" t="str">
        <f t="shared" si="3"/>
        <v/>
      </c>
      <c r="L86" s="20"/>
      <c r="M86" s="4"/>
      <c r="N86" s="23" t="str">
        <f t="shared" si="4"/>
        <v/>
      </c>
    </row>
    <row r="87" spans="1:14" x14ac:dyDescent="0.2">
      <c r="A87" s="54">
        <v>72</v>
      </c>
      <c r="B87" s="64"/>
      <c r="C87" s="64"/>
      <c r="D87" s="4"/>
      <c r="E87" s="4"/>
      <c r="F87" s="4"/>
      <c r="G87" s="12" t="str">
        <f t="shared" si="5"/>
        <v/>
      </c>
      <c r="H87" s="4"/>
      <c r="I87" s="4"/>
      <c r="J87" s="4"/>
      <c r="K87" s="25" t="str">
        <f t="shared" si="3"/>
        <v/>
      </c>
      <c r="L87" s="20"/>
      <c r="M87" s="4"/>
      <c r="N87" s="23" t="str">
        <f t="shared" si="4"/>
        <v/>
      </c>
    </row>
    <row r="88" spans="1:14" x14ac:dyDescent="0.2">
      <c r="A88" s="54">
        <v>73</v>
      </c>
      <c r="B88" s="64"/>
      <c r="C88" s="64"/>
      <c r="D88" s="4"/>
      <c r="E88" s="4"/>
      <c r="F88" s="4"/>
      <c r="G88" s="12" t="str">
        <f t="shared" si="5"/>
        <v/>
      </c>
      <c r="H88" s="4"/>
      <c r="I88" s="4"/>
      <c r="J88" s="4"/>
      <c r="K88" s="25" t="str">
        <f t="shared" si="3"/>
        <v/>
      </c>
      <c r="L88" s="20"/>
      <c r="M88" s="4"/>
      <c r="N88" s="23" t="str">
        <f t="shared" si="4"/>
        <v/>
      </c>
    </row>
    <row r="89" spans="1:14" x14ac:dyDescent="0.2">
      <c r="A89" s="54">
        <v>74</v>
      </c>
      <c r="B89" s="64"/>
      <c r="C89" s="64"/>
      <c r="D89" s="4"/>
      <c r="E89" s="4"/>
      <c r="F89" s="4"/>
      <c r="G89" s="12" t="str">
        <f t="shared" si="5"/>
        <v/>
      </c>
      <c r="H89" s="4"/>
      <c r="I89" s="4"/>
      <c r="J89" s="4"/>
      <c r="K89" s="25" t="str">
        <f t="shared" si="3"/>
        <v/>
      </c>
      <c r="L89" s="20"/>
      <c r="M89" s="4"/>
      <c r="N89" s="23" t="str">
        <f t="shared" si="4"/>
        <v/>
      </c>
    </row>
    <row r="90" spans="1:14" x14ac:dyDescent="0.2">
      <c r="A90" s="54">
        <v>75</v>
      </c>
      <c r="B90" s="64"/>
      <c r="C90" s="64"/>
      <c r="D90" s="4"/>
      <c r="E90" s="4"/>
      <c r="F90" s="4"/>
      <c r="G90" s="12" t="str">
        <f t="shared" si="5"/>
        <v/>
      </c>
      <c r="H90" s="4"/>
      <c r="I90" s="4"/>
      <c r="J90" s="4"/>
      <c r="K90" s="25" t="str">
        <f t="shared" si="3"/>
        <v/>
      </c>
      <c r="L90" s="20"/>
      <c r="M90" s="4"/>
      <c r="N90" s="23" t="str">
        <f t="shared" si="4"/>
        <v/>
      </c>
    </row>
    <row r="91" spans="1:14" x14ac:dyDescent="0.2">
      <c r="A91" s="54">
        <v>76</v>
      </c>
      <c r="B91" s="64"/>
      <c r="C91" s="64"/>
      <c r="D91" s="4"/>
      <c r="E91" s="4"/>
      <c r="F91" s="4"/>
      <c r="G91" s="12" t="str">
        <f t="shared" si="5"/>
        <v/>
      </c>
      <c r="H91" s="4"/>
      <c r="I91" s="4"/>
      <c r="J91" s="4"/>
      <c r="K91" s="25" t="str">
        <f t="shared" si="3"/>
        <v/>
      </c>
      <c r="L91" s="20"/>
      <c r="M91" s="4"/>
      <c r="N91" s="23" t="str">
        <f t="shared" si="4"/>
        <v/>
      </c>
    </row>
    <row r="92" spans="1:14" x14ac:dyDescent="0.2">
      <c r="A92" s="54">
        <v>77</v>
      </c>
      <c r="B92" s="64"/>
      <c r="C92" s="64"/>
      <c r="D92" s="4"/>
      <c r="E92" s="4"/>
      <c r="F92" s="4"/>
      <c r="G92" s="12" t="str">
        <f t="shared" si="5"/>
        <v/>
      </c>
      <c r="H92" s="4"/>
      <c r="I92" s="4"/>
      <c r="J92" s="4"/>
      <c r="K92" s="25" t="str">
        <f t="shared" si="3"/>
        <v/>
      </c>
      <c r="L92" s="20"/>
      <c r="M92" s="4"/>
      <c r="N92" s="23" t="str">
        <f t="shared" si="4"/>
        <v/>
      </c>
    </row>
    <row r="93" spans="1:14" x14ac:dyDescent="0.2">
      <c r="A93" s="54">
        <v>78</v>
      </c>
      <c r="B93" s="64"/>
      <c r="C93" s="64"/>
      <c r="D93" s="4"/>
      <c r="E93" s="4"/>
      <c r="F93" s="4"/>
      <c r="G93" s="12" t="str">
        <f t="shared" si="5"/>
        <v/>
      </c>
      <c r="H93" s="4"/>
      <c r="I93" s="4"/>
      <c r="J93" s="4"/>
      <c r="K93" s="25" t="str">
        <f t="shared" si="3"/>
        <v/>
      </c>
      <c r="L93" s="20"/>
      <c r="M93" s="4"/>
      <c r="N93" s="23" t="str">
        <f t="shared" si="4"/>
        <v/>
      </c>
    </row>
    <row r="94" spans="1:14" x14ac:dyDescent="0.2">
      <c r="A94" s="54">
        <v>79</v>
      </c>
      <c r="B94" s="64"/>
      <c r="C94" s="64"/>
      <c r="D94" s="4"/>
      <c r="E94" s="4"/>
      <c r="F94" s="4"/>
      <c r="G94" s="12" t="str">
        <f t="shared" si="5"/>
        <v/>
      </c>
      <c r="H94" s="4"/>
      <c r="I94" s="4"/>
      <c r="J94" s="4"/>
      <c r="K94" s="25" t="str">
        <f t="shared" si="3"/>
        <v/>
      </c>
      <c r="L94" s="20"/>
      <c r="M94" s="4"/>
      <c r="N94" s="23" t="str">
        <f t="shared" si="4"/>
        <v/>
      </c>
    </row>
    <row r="95" spans="1:14" x14ac:dyDescent="0.2">
      <c r="A95" s="54">
        <v>80</v>
      </c>
      <c r="B95" s="64"/>
      <c r="C95" s="64"/>
      <c r="D95" s="4"/>
      <c r="E95" s="4"/>
      <c r="F95" s="4"/>
      <c r="G95" s="12" t="str">
        <f t="shared" si="5"/>
        <v/>
      </c>
      <c r="H95" s="4"/>
      <c r="I95" s="4"/>
      <c r="J95" s="4"/>
      <c r="K95" s="25" t="str">
        <f t="shared" si="3"/>
        <v/>
      </c>
      <c r="L95" s="20"/>
      <c r="M95" s="4"/>
      <c r="N95" s="23" t="str">
        <f t="shared" si="4"/>
        <v/>
      </c>
    </row>
    <row r="96" spans="1:14" x14ac:dyDescent="0.2">
      <c r="A96" s="54">
        <v>81</v>
      </c>
      <c r="B96" s="64"/>
      <c r="C96" s="64"/>
      <c r="D96" s="4"/>
      <c r="E96" s="4"/>
      <c r="F96" s="4"/>
      <c r="G96" s="12" t="str">
        <f t="shared" si="5"/>
        <v/>
      </c>
      <c r="H96" s="4"/>
      <c r="I96" s="4"/>
      <c r="J96" s="4"/>
      <c r="K96" s="25" t="str">
        <f t="shared" si="3"/>
        <v/>
      </c>
      <c r="L96" s="20"/>
      <c r="M96" s="4"/>
      <c r="N96" s="23" t="str">
        <f t="shared" si="4"/>
        <v/>
      </c>
    </row>
    <row r="97" spans="1:14" x14ac:dyDescent="0.2">
      <c r="A97" s="54">
        <v>82</v>
      </c>
      <c r="B97" s="64"/>
      <c r="C97" s="64"/>
      <c r="D97" s="4"/>
      <c r="E97" s="4"/>
      <c r="F97" s="4"/>
      <c r="G97" s="12" t="str">
        <f t="shared" si="5"/>
        <v/>
      </c>
      <c r="H97" s="4"/>
      <c r="I97" s="4"/>
      <c r="J97" s="4"/>
      <c r="K97" s="25" t="str">
        <f t="shared" si="3"/>
        <v/>
      </c>
      <c r="L97" s="20"/>
      <c r="M97" s="4"/>
      <c r="N97" s="23" t="str">
        <f t="shared" si="4"/>
        <v/>
      </c>
    </row>
    <row r="98" spans="1:14" x14ac:dyDescent="0.2">
      <c r="A98" s="54">
        <v>83</v>
      </c>
      <c r="B98" s="64"/>
      <c r="C98" s="64"/>
      <c r="D98" s="4"/>
      <c r="E98" s="4"/>
      <c r="F98" s="4"/>
      <c r="G98" s="12" t="str">
        <f t="shared" si="5"/>
        <v/>
      </c>
      <c r="H98" s="4"/>
      <c r="I98" s="4"/>
      <c r="J98" s="4"/>
      <c r="K98" s="25" t="str">
        <f t="shared" si="3"/>
        <v/>
      </c>
      <c r="L98" s="20"/>
      <c r="M98" s="4"/>
      <c r="N98" s="23" t="str">
        <f t="shared" si="4"/>
        <v/>
      </c>
    </row>
    <row r="99" spans="1:14" x14ac:dyDescent="0.2">
      <c r="A99" s="54">
        <v>84</v>
      </c>
      <c r="B99" s="64"/>
      <c r="C99" s="64"/>
      <c r="D99" s="4"/>
      <c r="E99" s="4"/>
      <c r="F99" s="4"/>
      <c r="G99" s="12" t="str">
        <f t="shared" si="5"/>
        <v/>
      </c>
      <c r="H99" s="4"/>
      <c r="I99" s="4"/>
      <c r="J99" s="4"/>
      <c r="K99" s="25" t="str">
        <f t="shared" si="3"/>
        <v/>
      </c>
      <c r="L99" s="20"/>
      <c r="M99" s="4"/>
      <c r="N99" s="23" t="str">
        <f t="shared" si="4"/>
        <v/>
      </c>
    </row>
    <row r="100" spans="1:14" x14ac:dyDescent="0.2">
      <c r="A100" s="54">
        <v>85</v>
      </c>
      <c r="B100" s="64"/>
      <c r="C100" s="64"/>
      <c r="D100" s="4"/>
      <c r="E100" s="4"/>
      <c r="F100" s="4"/>
      <c r="G100" s="12" t="str">
        <f t="shared" si="5"/>
        <v/>
      </c>
      <c r="H100" s="4"/>
      <c r="I100" s="4"/>
      <c r="J100" s="4"/>
      <c r="K100" s="25" t="str">
        <f t="shared" si="3"/>
        <v/>
      </c>
      <c r="L100" s="20"/>
      <c r="M100" s="4"/>
      <c r="N100" s="23" t="str">
        <f t="shared" si="4"/>
        <v/>
      </c>
    </row>
    <row r="101" spans="1:14" x14ac:dyDescent="0.2">
      <c r="A101" s="54">
        <v>86</v>
      </c>
      <c r="B101" s="64"/>
      <c r="C101" s="64"/>
      <c r="D101" s="4"/>
      <c r="E101" s="4"/>
      <c r="F101" s="4"/>
      <c r="G101" s="12" t="str">
        <f t="shared" si="5"/>
        <v/>
      </c>
      <c r="H101" s="4"/>
      <c r="I101" s="4"/>
      <c r="J101" s="4"/>
      <c r="K101" s="25" t="str">
        <f t="shared" si="3"/>
        <v/>
      </c>
      <c r="L101" s="20"/>
      <c r="M101" s="4"/>
      <c r="N101" s="23" t="str">
        <f t="shared" si="4"/>
        <v/>
      </c>
    </row>
    <row r="102" spans="1:14" x14ac:dyDescent="0.2">
      <c r="A102" s="54">
        <v>87</v>
      </c>
      <c r="B102" s="64"/>
      <c r="C102" s="64"/>
      <c r="D102" s="4"/>
      <c r="E102" s="4"/>
      <c r="F102" s="4"/>
      <c r="G102" s="12" t="str">
        <f t="shared" si="5"/>
        <v/>
      </c>
      <c r="H102" s="4"/>
      <c r="I102" s="4"/>
      <c r="J102" s="4"/>
      <c r="K102" s="25" t="str">
        <f t="shared" si="3"/>
        <v/>
      </c>
      <c r="L102" s="20"/>
      <c r="M102" s="4"/>
      <c r="N102" s="23" t="str">
        <f t="shared" si="4"/>
        <v/>
      </c>
    </row>
    <row r="103" spans="1:14" x14ac:dyDescent="0.2">
      <c r="A103" s="54">
        <v>88</v>
      </c>
      <c r="B103" s="64"/>
      <c r="C103" s="64"/>
      <c r="D103" s="4"/>
      <c r="E103" s="4"/>
      <c r="F103" s="4"/>
      <c r="G103" s="12" t="str">
        <f t="shared" si="5"/>
        <v/>
      </c>
      <c r="H103" s="4"/>
      <c r="I103" s="4"/>
      <c r="J103" s="4"/>
      <c r="K103" s="25" t="str">
        <f t="shared" si="3"/>
        <v/>
      </c>
      <c r="L103" s="20"/>
      <c r="M103" s="4"/>
      <c r="N103" s="23" t="str">
        <f t="shared" si="4"/>
        <v/>
      </c>
    </row>
    <row r="104" spans="1:14" x14ac:dyDescent="0.2">
      <c r="A104" s="54">
        <v>89</v>
      </c>
      <c r="B104" s="64"/>
      <c r="C104" s="64"/>
      <c r="D104" s="4"/>
      <c r="E104" s="4"/>
      <c r="F104" s="4"/>
      <c r="G104" s="12" t="str">
        <f t="shared" si="5"/>
        <v/>
      </c>
      <c r="H104" s="4"/>
      <c r="I104" s="4"/>
      <c r="J104" s="4"/>
      <c r="K104" s="25" t="str">
        <f t="shared" si="3"/>
        <v/>
      </c>
      <c r="L104" s="20"/>
      <c r="M104" s="4"/>
      <c r="N104" s="23" t="str">
        <f t="shared" si="4"/>
        <v/>
      </c>
    </row>
    <row r="105" spans="1:14" x14ac:dyDescent="0.2">
      <c r="A105" s="54">
        <v>90</v>
      </c>
      <c r="B105" s="64"/>
      <c r="C105" s="64"/>
      <c r="D105" s="4"/>
      <c r="E105" s="4"/>
      <c r="F105" s="4"/>
      <c r="G105" s="12" t="str">
        <f t="shared" si="5"/>
        <v/>
      </c>
      <c r="H105" s="4"/>
      <c r="I105" s="4"/>
      <c r="J105" s="4"/>
      <c r="K105" s="25" t="str">
        <f t="shared" si="3"/>
        <v/>
      </c>
      <c r="L105" s="20"/>
      <c r="M105" s="4"/>
      <c r="N105" s="23" t="str">
        <f t="shared" si="4"/>
        <v/>
      </c>
    </row>
    <row r="106" spans="1:14" x14ac:dyDescent="0.2">
      <c r="A106" s="54">
        <v>91</v>
      </c>
      <c r="B106" s="64"/>
      <c r="C106" s="64"/>
      <c r="D106" s="4"/>
      <c r="E106" s="4"/>
      <c r="F106" s="4"/>
      <c r="G106" s="12" t="str">
        <f t="shared" si="5"/>
        <v/>
      </c>
      <c r="H106" s="4"/>
      <c r="I106" s="4"/>
      <c r="J106" s="4"/>
      <c r="K106" s="25" t="str">
        <f t="shared" si="3"/>
        <v/>
      </c>
      <c r="L106" s="20"/>
      <c r="M106" s="4"/>
      <c r="N106" s="23" t="str">
        <f t="shared" si="4"/>
        <v/>
      </c>
    </row>
    <row r="107" spans="1:14" x14ac:dyDescent="0.2">
      <c r="A107" s="54">
        <v>92</v>
      </c>
      <c r="B107" s="64"/>
      <c r="C107" s="64"/>
      <c r="D107" s="4"/>
      <c r="E107" s="4"/>
      <c r="F107" s="4"/>
      <c r="G107" s="12" t="str">
        <f t="shared" si="5"/>
        <v/>
      </c>
      <c r="H107" s="4"/>
      <c r="I107" s="4"/>
      <c r="J107" s="4"/>
      <c r="K107" s="25" t="str">
        <f t="shared" si="3"/>
        <v/>
      </c>
      <c r="L107" s="20"/>
      <c r="M107" s="4"/>
      <c r="N107" s="23" t="str">
        <f t="shared" si="4"/>
        <v/>
      </c>
    </row>
    <row r="108" spans="1:14" x14ac:dyDescent="0.2">
      <c r="A108" s="54">
        <v>93</v>
      </c>
      <c r="B108" s="64"/>
      <c r="C108" s="64"/>
      <c r="D108" s="4"/>
      <c r="E108" s="4"/>
      <c r="F108" s="4"/>
      <c r="G108" s="12" t="str">
        <f t="shared" si="5"/>
        <v/>
      </c>
      <c r="H108" s="4"/>
      <c r="I108" s="4"/>
      <c r="J108" s="4"/>
      <c r="K108" s="25" t="str">
        <f t="shared" si="3"/>
        <v/>
      </c>
      <c r="L108" s="20"/>
      <c r="M108" s="4"/>
      <c r="N108" s="23" t="str">
        <f t="shared" si="4"/>
        <v/>
      </c>
    </row>
    <row r="109" spans="1:14" x14ac:dyDescent="0.2">
      <c r="A109" s="54">
        <v>94</v>
      </c>
      <c r="B109" s="64"/>
      <c r="C109" s="64"/>
      <c r="D109" s="4"/>
      <c r="E109" s="4"/>
      <c r="F109" s="4"/>
      <c r="G109" s="12" t="str">
        <f t="shared" si="5"/>
        <v/>
      </c>
      <c r="H109" s="4"/>
      <c r="I109" s="4"/>
      <c r="J109" s="4"/>
      <c r="K109" s="25" t="str">
        <f t="shared" si="3"/>
        <v/>
      </c>
      <c r="L109" s="20"/>
      <c r="M109" s="4"/>
      <c r="N109" s="23" t="str">
        <f t="shared" si="4"/>
        <v/>
      </c>
    </row>
    <row r="110" spans="1:14" x14ac:dyDescent="0.2">
      <c r="A110" s="54">
        <v>95</v>
      </c>
      <c r="B110" s="64"/>
      <c r="C110" s="64"/>
      <c r="D110" s="4"/>
      <c r="E110" s="4"/>
      <c r="F110" s="4"/>
      <c r="G110" s="12" t="str">
        <f t="shared" si="5"/>
        <v/>
      </c>
      <c r="H110" s="4"/>
      <c r="I110" s="4"/>
      <c r="J110" s="4"/>
      <c r="K110" s="25" t="str">
        <f t="shared" si="3"/>
        <v/>
      </c>
      <c r="L110" s="20"/>
      <c r="M110" s="4"/>
      <c r="N110" s="23" t="str">
        <f t="shared" si="4"/>
        <v/>
      </c>
    </row>
    <row r="111" spans="1:14" x14ac:dyDescent="0.2">
      <c r="A111" s="54">
        <v>96</v>
      </c>
      <c r="B111" s="64"/>
      <c r="C111" s="64"/>
      <c r="D111" s="4"/>
      <c r="E111" s="4"/>
      <c r="F111" s="4"/>
      <c r="G111" s="12" t="str">
        <f t="shared" si="5"/>
        <v/>
      </c>
      <c r="H111" s="4"/>
      <c r="I111" s="4"/>
      <c r="J111" s="4"/>
      <c r="K111" s="25" t="str">
        <f t="shared" si="3"/>
        <v/>
      </c>
      <c r="L111" s="20"/>
      <c r="M111" s="4"/>
      <c r="N111" s="23" t="str">
        <f t="shared" si="4"/>
        <v/>
      </c>
    </row>
    <row r="112" spans="1:14" x14ac:dyDescent="0.2">
      <c r="A112" s="54">
        <v>97</v>
      </c>
      <c r="B112" s="64"/>
      <c r="C112" s="64"/>
      <c r="D112" s="4"/>
      <c r="E112" s="4"/>
      <c r="F112" s="4"/>
      <c r="G112" s="12" t="str">
        <f t="shared" si="5"/>
        <v/>
      </c>
      <c r="H112" s="4"/>
      <c r="I112" s="4"/>
      <c r="J112" s="4"/>
      <c r="K112" s="25" t="str">
        <f t="shared" si="3"/>
        <v/>
      </c>
      <c r="L112" s="20"/>
      <c r="M112" s="4"/>
      <c r="N112" s="23" t="str">
        <f t="shared" si="4"/>
        <v/>
      </c>
    </row>
    <row r="113" spans="1:14" x14ac:dyDescent="0.2">
      <c r="A113" s="54">
        <v>98</v>
      </c>
      <c r="B113" s="64"/>
      <c r="C113" s="64"/>
      <c r="D113" s="4"/>
      <c r="E113" s="4"/>
      <c r="F113" s="4"/>
      <c r="G113" s="12" t="str">
        <f t="shared" si="5"/>
        <v/>
      </c>
      <c r="H113" s="4"/>
      <c r="I113" s="4"/>
      <c r="J113" s="4"/>
      <c r="K113" s="25" t="str">
        <f t="shared" si="3"/>
        <v/>
      </c>
      <c r="L113" s="20"/>
      <c r="M113" s="4"/>
      <c r="N113" s="23" t="str">
        <f t="shared" si="4"/>
        <v/>
      </c>
    </row>
    <row r="114" spans="1:14" x14ac:dyDescent="0.2">
      <c r="A114" s="54">
        <v>99</v>
      </c>
      <c r="B114" s="64"/>
      <c r="C114" s="64"/>
      <c r="D114" s="4"/>
      <c r="E114" s="4"/>
      <c r="F114" s="4"/>
      <c r="G114" s="12" t="str">
        <f t="shared" si="5"/>
        <v/>
      </c>
      <c r="H114" s="4"/>
      <c r="I114" s="4"/>
      <c r="J114" s="4"/>
      <c r="K114" s="25" t="str">
        <f t="shared" si="3"/>
        <v/>
      </c>
      <c r="L114" s="20"/>
      <c r="M114" s="4"/>
      <c r="N114" s="23" t="str">
        <f t="shared" si="4"/>
        <v/>
      </c>
    </row>
    <row r="115" spans="1:14" ht="15" thickBot="1" x14ac:dyDescent="0.25">
      <c r="A115" s="54">
        <v>100</v>
      </c>
      <c r="B115" s="64"/>
      <c r="C115" s="64"/>
      <c r="D115" s="4"/>
      <c r="E115" s="4"/>
      <c r="F115" s="4"/>
      <c r="G115" s="12" t="str">
        <f t="shared" si="5"/>
        <v/>
      </c>
      <c r="H115" s="4"/>
      <c r="I115" s="4"/>
      <c r="J115" s="4"/>
      <c r="K115" s="25" t="str">
        <f t="shared" si="3"/>
        <v/>
      </c>
      <c r="L115" s="6"/>
      <c r="M115" s="7"/>
      <c r="N115" s="24" t="str">
        <f t="shared" si="4"/>
        <v/>
      </c>
    </row>
  </sheetData>
  <sheetProtection password="CC5C" sheet="1" objects="1" scenarios="1" selectLockedCells="1"/>
  <mergeCells count="133">
    <mergeCell ref="M11:N11"/>
    <mergeCell ref="I11:L11"/>
    <mergeCell ref="G11:H11"/>
    <mergeCell ref="A5:C5"/>
    <mergeCell ref="G4:H4"/>
    <mergeCell ref="J5:K5"/>
    <mergeCell ref="D5:E5"/>
    <mergeCell ref="H5:I5"/>
    <mergeCell ref="L5:M5"/>
    <mergeCell ref="D2:F2"/>
    <mergeCell ref="D3:F3"/>
    <mergeCell ref="D4:F4"/>
    <mergeCell ref="I4:J4"/>
    <mergeCell ref="A2:C2"/>
    <mergeCell ref="A3:C3"/>
    <mergeCell ref="A4:C4"/>
    <mergeCell ref="B16:C16"/>
    <mergeCell ref="H14:H15"/>
    <mergeCell ref="I14:I15"/>
    <mergeCell ref="J14:J15"/>
    <mergeCell ref="B18:C18"/>
    <mergeCell ref="B19:C19"/>
    <mergeCell ref="B20:C20"/>
    <mergeCell ref="B21:C21"/>
    <mergeCell ref="B22:C22"/>
    <mergeCell ref="B23:C23"/>
    <mergeCell ref="K14:K15"/>
    <mergeCell ref="B17:C17"/>
    <mergeCell ref="D10:E10"/>
    <mergeCell ref="B15:C15"/>
    <mergeCell ref="D14:D15"/>
    <mergeCell ref="E14:E15"/>
    <mergeCell ref="F14:F15"/>
    <mergeCell ref="G14:G15"/>
    <mergeCell ref="E13:G13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L12:N13"/>
    <mergeCell ref="D11:F11"/>
    <mergeCell ref="B6:M6"/>
    <mergeCell ref="B114:C114"/>
    <mergeCell ref="B115:C115"/>
    <mergeCell ref="H13:J13"/>
    <mergeCell ref="L14:M14"/>
    <mergeCell ref="B12:G12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</mergeCells>
  <conditionalFormatting sqref="G11">
    <cfRule type="cellIs" dxfId="7" priority="3" stopIfTrue="1" operator="greaterThanOrEqual">
      <formula>$F$10</formula>
    </cfRule>
    <cfRule type="cellIs" dxfId="6" priority="4" stopIfTrue="1" operator="lessThan">
      <formula>$F$10</formula>
    </cfRule>
  </conditionalFormatting>
  <conditionalFormatting sqref="M11">
    <cfRule type="cellIs" dxfId="5" priority="1" stopIfTrue="1" operator="greaterThanOrEqual">
      <formula>$F$10</formula>
    </cfRule>
    <cfRule type="cellIs" dxfId="4" priority="2" stopIfTrue="1" operator="lessThan">
      <formula>$F$10</formula>
    </cfRule>
  </conditionalFormatting>
  <dataValidations count="3">
    <dataValidation type="custom" allowBlank="1" showErrorMessage="1" errorTitle="incorrect PN" error="Please enter correct Denso Ten Part number" promptTitle="Enter correct D10 PN" prompt="Please enter correct D10 PN" sqref="D4:F4">
      <formula1>G2</formula1>
    </dataValidation>
    <dataValidation type="date" allowBlank="1" showInputMessage="1" showErrorMessage="1" errorTitle="Not a Date" error="Please enter a valid date" sqref="D5:E5">
      <formula1>42736</formula1>
      <formula2>54789</formula2>
    </dataValidation>
    <dataValidation type="date" allowBlank="1" showInputMessage="1" showErrorMessage="1" errorTitle="Not a valid date" error="Please enter a correct date" sqref="H5:I5 L5:M5">
      <formula1>42736</formula1>
      <formula2>54789</formula2>
    </dataValidation>
  </dataValidations>
  <pageMargins left="0.7" right="0.7" top="0.75" bottom="0.75" header="0.3" footer="0.3"/>
  <pageSetup orientation="portrait" r:id="rId1"/>
  <headerFooter>
    <oddHeader>&amp;L&amp;G&amp;CProduction Capacity Analysis&amp;RDenso Ten America Limited</oddHeader>
    <oddFooter>&amp;RT-FM1126 Original</oddFooter>
  </headerFooter>
  <ignoredErrors>
    <ignoredError sqref="G3" evalError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N41"/>
  <sheetViews>
    <sheetView showGridLines="0" showRowColHeaders="0" workbookViewId="0">
      <selection activeCell="D14" sqref="D14:D15"/>
    </sheetView>
  </sheetViews>
  <sheetFormatPr defaultRowHeight="14.25" x14ac:dyDescent="0.2"/>
  <cols>
    <col min="1" max="1" width="3.625" style="27" customWidth="1"/>
    <col min="2" max="16384" width="9" style="27"/>
  </cols>
  <sheetData>
    <row r="2" spans="1:14" x14ac:dyDescent="0.2">
      <c r="A2" s="130" t="s">
        <v>0</v>
      </c>
      <c r="B2" s="130"/>
      <c r="C2" s="130"/>
      <c r="D2" s="131" t="s">
        <v>27</v>
      </c>
      <c r="E2" s="131"/>
      <c r="F2" s="131"/>
      <c r="K2" s="28"/>
      <c r="L2" s="27" t="s">
        <v>59</v>
      </c>
    </row>
    <row r="3" spans="1:14" x14ac:dyDescent="0.2">
      <c r="A3" s="132" t="s">
        <v>1</v>
      </c>
      <c r="B3" s="132"/>
      <c r="C3" s="132"/>
      <c r="D3" s="131" t="s">
        <v>28</v>
      </c>
      <c r="E3" s="131"/>
      <c r="F3" s="131"/>
    </row>
    <row r="4" spans="1:14" x14ac:dyDescent="0.2">
      <c r="A4" s="132" t="s">
        <v>2</v>
      </c>
      <c r="B4" s="132"/>
      <c r="C4" s="132"/>
      <c r="D4" s="131" t="s">
        <v>51</v>
      </c>
      <c r="E4" s="131"/>
      <c r="F4" s="131"/>
      <c r="G4" s="124" t="s">
        <v>3</v>
      </c>
      <c r="H4" s="124"/>
      <c r="I4" s="125" t="s">
        <v>29</v>
      </c>
      <c r="J4" s="126"/>
    </row>
    <row r="5" spans="1:14" ht="28.5" x14ac:dyDescent="0.2">
      <c r="A5" s="127" t="s">
        <v>4</v>
      </c>
      <c r="B5" s="127"/>
      <c r="C5" s="127"/>
      <c r="D5" s="128">
        <v>43101</v>
      </c>
      <c r="E5" s="128"/>
      <c r="G5" s="29" t="s">
        <v>30</v>
      </c>
      <c r="H5" s="120">
        <v>43070</v>
      </c>
      <c r="I5" s="120"/>
      <c r="J5" s="129" t="s">
        <v>5</v>
      </c>
      <c r="K5" s="129"/>
      <c r="L5" s="120">
        <v>43044</v>
      </c>
      <c r="M5" s="120"/>
    </row>
    <row r="6" spans="1:14" x14ac:dyDescent="0.2">
      <c r="A6" s="30"/>
      <c r="B6" s="121" t="s">
        <v>26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</row>
    <row r="7" spans="1:14" ht="15" x14ac:dyDescent="0.25">
      <c r="B7" s="31">
        <f>IF(ISBLANK($D$5),"",D5)</f>
        <v>43101</v>
      </c>
      <c r="C7" s="31">
        <f>IF(ISBLANK($D$5),"",DATE(YEAR($D$5),MONTH($D$5)+1,DAY($D$5)))</f>
        <v>43132</v>
      </c>
      <c r="D7" s="31">
        <f>IF(ISBLANK($D$5),"",DATE(YEAR($D$5),MONTH($D$5)+2,DAY($D$5)))</f>
        <v>43160</v>
      </c>
      <c r="E7" s="31">
        <f>IF(ISBLANK($D$5),"",DATE(YEAR($D$5),MONTH($D$5)+3,DAY($D$5)))</f>
        <v>43191</v>
      </c>
      <c r="F7" s="31">
        <f>IF(ISBLANK($D$5),"",DATE(YEAR($D$5),MONTH($D$5)+4,DAY($D$5)))</f>
        <v>43221</v>
      </c>
      <c r="G7" s="31">
        <f>IF(ISBLANK($D$5),"",DATE(YEAR($D$5),MONTH($D$5)+5,DAY($D$5)))</f>
        <v>43252</v>
      </c>
      <c r="H7" s="31">
        <f>IF(ISBLANK($D$5),"",DATE(YEAR($D$5),MONTH($D$5)+6,DAY($D$5)))</f>
        <v>43282</v>
      </c>
      <c r="I7" s="31">
        <f>IF(ISBLANK($D$5),"",DATE(YEAR($D$5),MONTH($D$5)+7,DAY($D$5)))</f>
        <v>43313</v>
      </c>
      <c r="J7" s="31">
        <f>IF(ISBLANK($D$5),"",DATE(YEAR($D$5),MONTH($D$5)+8,DAY($D$5)))</f>
        <v>43344</v>
      </c>
      <c r="K7" s="31">
        <f>IF(ISBLANK($D$5),"",DATE(YEAR($D$5),MONTH($D$5)+9,DAY($D$5)))</f>
        <v>43374</v>
      </c>
      <c r="L7" s="31">
        <f>IF(ISBLANK($D$5),"",DATE(YEAR($D$5),MONTH($D$5)+10,DAY($D$5)))</f>
        <v>43405</v>
      </c>
      <c r="M7" s="31">
        <f>IF(ISBLANK($D$5),"",DATE(YEAR($D$5),MONTH($D$5)+11,DAY($D$5)))</f>
        <v>43435</v>
      </c>
    </row>
    <row r="8" spans="1:14" x14ac:dyDescent="0.2">
      <c r="B8" s="32">
        <v>20000</v>
      </c>
      <c r="C8" s="32">
        <v>20000</v>
      </c>
      <c r="D8" s="32">
        <v>20000</v>
      </c>
      <c r="E8" s="32">
        <v>20000</v>
      </c>
      <c r="F8" s="32">
        <v>20000</v>
      </c>
      <c r="G8" s="32">
        <v>20000</v>
      </c>
      <c r="H8" s="32">
        <v>20000</v>
      </c>
      <c r="I8" s="32">
        <v>20000</v>
      </c>
      <c r="J8" s="32">
        <v>20000</v>
      </c>
      <c r="K8" s="32">
        <v>20000</v>
      </c>
      <c r="L8" s="32">
        <v>20000</v>
      </c>
      <c r="M8" s="32">
        <v>20000</v>
      </c>
    </row>
    <row r="9" spans="1:14" ht="15" thickBot="1" x14ac:dyDescent="0.25">
      <c r="B9" s="27" t="s">
        <v>6</v>
      </c>
    </row>
    <row r="10" spans="1:14" x14ac:dyDescent="0.2">
      <c r="D10" s="122" t="s">
        <v>7</v>
      </c>
      <c r="E10" s="123"/>
      <c r="F10" s="33">
        <f>MAX(B8:$M$8)*1.3</f>
        <v>26000</v>
      </c>
      <c r="G10" s="33"/>
      <c r="H10" s="34"/>
      <c r="I10" s="34"/>
      <c r="J10" s="34"/>
      <c r="K10" s="34"/>
      <c r="L10" s="35"/>
      <c r="M10" s="36"/>
    </row>
    <row r="11" spans="1:14" ht="15" thickBot="1" x14ac:dyDescent="0.25">
      <c r="D11" s="102" t="s">
        <v>53</v>
      </c>
      <c r="E11" s="103"/>
      <c r="F11" s="103"/>
      <c r="G11" s="37">
        <f>MIN(K16:K115)</f>
        <v>26847</v>
      </c>
      <c r="H11" s="103" t="s">
        <v>54</v>
      </c>
      <c r="I11" s="103"/>
      <c r="J11" s="103"/>
      <c r="K11" s="103"/>
      <c r="L11" s="38">
        <f>MIN(N16:N115)</f>
        <v>189</v>
      </c>
      <c r="M11" s="36"/>
    </row>
    <row r="12" spans="1:14" ht="14.25" customHeight="1" x14ac:dyDescent="0.2">
      <c r="B12" s="107" t="s">
        <v>8</v>
      </c>
      <c r="C12" s="107"/>
      <c r="D12" s="107"/>
      <c r="E12" s="107"/>
      <c r="F12" s="107"/>
      <c r="G12" s="107"/>
      <c r="K12" s="39"/>
      <c r="L12" s="94" t="s">
        <v>52</v>
      </c>
      <c r="M12" s="95"/>
      <c r="N12" s="96"/>
    </row>
    <row r="13" spans="1:14" ht="15" thickBot="1" x14ac:dyDescent="0.25">
      <c r="E13" s="108" t="s">
        <v>13</v>
      </c>
      <c r="F13" s="108"/>
      <c r="G13" s="108"/>
      <c r="H13" s="109" t="s">
        <v>21</v>
      </c>
      <c r="I13" s="109"/>
      <c r="J13" s="109"/>
      <c r="K13" s="40"/>
      <c r="L13" s="97"/>
      <c r="M13" s="98"/>
      <c r="N13" s="99"/>
    </row>
    <row r="14" spans="1:14" x14ac:dyDescent="0.2">
      <c r="D14" s="114" t="s">
        <v>11</v>
      </c>
      <c r="E14" s="115" t="s">
        <v>14</v>
      </c>
      <c r="F14" s="116" t="s">
        <v>12</v>
      </c>
      <c r="G14" s="116" t="s">
        <v>15</v>
      </c>
      <c r="H14" s="117" t="s">
        <v>19</v>
      </c>
      <c r="I14" s="118" t="s">
        <v>20</v>
      </c>
      <c r="J14" s="119" t="s">
        <v>17</v>
      </c>
      <c r="K14" s="111" t="s">
        <v>18</v>
      </c>
      <c r="L14" s="100" t="s">
        <v>22</v>
      </c>
      <c r="M14" s="101"/>
      <c r="N14" s="41" t="s">
        <v>23</v>
      </c>
    </row>
    <row r="15" spans="1:14" ht="23.25" customHeight="1" thickBot="1" x14ac:dyDescent="0.25">
      <c r="A15" s="42" t="s">
        <v>9</v>
      </c>
      <c r="B15" s="112" t="s">
        <v>10</v>
      </c>
      <c r="C15" s="113"/>
      <c r="D15" s="114"/>
      <c r="E15" s="115"/>
      <c r="F15" s="116"/>
      <c r="G15" s="116"/>
      <c r="H15" s="117"/>
      <c r="I15" s="118"/>
      <c r="J15" s="119"/>
      <c r="K15" s="111"/>
      <c r="L15" s="43" t="s">
        <v>25</v>
      </c>
      <c r="M15" s="44" t="s">
        <v>16</v>
      </c>
      <c r="N15" s="45" t="s">
        <v>24</v>
      </c>
    </row>
    <row r="16" spans="1:14" x14ac:dyDescent="0.2">
      <c r="A16" s="46">
        <v>1</v>
      </c>
      <c r="B16" s="110" t="s">
        <v>31</v>
      </c>
      <c r="C16" s="110"/>
      <c r="D16" s="47">
        <v>9</v>
      </c>
      <c r="E16" s="47">
        <v>21</v>
      </c>
      <c r="F16" s="47">
        <v>9</v>
      </c>
      <c r="G16" s="12">
        <f>D16*E16-F16</f>
        <v>180</v>
      </c>
      <c r="H16" s="48">
        <v>100</v>
      </c>
      <c r="I16" s="47">
        <v>15</v>
      </c>
      <c r="J16" s="47">
        <v>100</v>
      </c>
      <c r="K16" s="12">
        <f>(H16/100)*(1/I16*60)*60*(J16/100)*G16</f>
        <v>43200</v>
      </c>
      <c r="L16" s="49">
        <v>60</v>
      </c>
      <c r="M16" s="50">
        <v>1</v>
      </c>
      <c r="N16" s="22">
        <f>IF(OR(ISBLANK(L16),ISBLANK(M16)),"",(L16/60)*M16*E16*D16)</f>
        <v>189</v>
      </c>
    </row>
    <row r="17" spans="1:14" x14ac:dyDescent="0.2">
      <c r="A17" s="46">
        <v>2</v>
      </c>
      <c r="B17" s="110" t="s">
        <v>55</v>
      </c>
      <c r="C17" s="110"/>
      <c r="D17" s="47">
        <v>8</v>
      </c>
      <c r="E17" s="47">
        <v>20</v>
      </c>
      <c r="F17" s="47">
        <v>3</v>
      </c>
      <c r="G17" s="12">
        <f>D17*E17-F17</f>
        <v>157</v>
      </c>
      <c r="H17" s="47">
        <v>100</v>
      </c>
      <c r="I17" s="47">
        <v>20</v>
      </c>
      <c r="J17" s="47">
        <v>95</v>
      </c>
      <c r="K17" s="12">
        <f>(H17/100)*(1/I17*60)*60*(J17/100)*G17</f>
        <v>26847</v>
      </c>
      <c r="L17" s="51">
        <v>60</v>
      </c>
      <c r="M17" s="47">
        <v>2</v>
      </c>
      <c r="N17" s="23">
        <f t="shared" ref="N17:N20" si="0">IF(OR(ISBLANK(L17),ISBLANK(M17)),"",(L17/60)*M17*E17*D17)</f>
        <v>320</v>
      </c>
    </row>
    <row r="18" spans="1:14" x14ac:dyDescent="0.2">
      <c r="A18" s="46">
        <v>3</v>
      </c>
      <c r="B18" s="110"/>
      <c r="C18" s="110"/>
      <c r="D18" s="47"/>
      <c r="E18" s="47"/>
      <c r="F18" s="47"/>
      <c r="G18" s="12"/>
      <c r="H18" s="47"/>
      <c r="I18" s="47"/>
      <c r="J18" s="47"/>
      <c r="K18" s="12"/>
      <c r="L18" s="51"/>
      <c r="M18" s="47"/>
      <c r="N18" s="23" t="str">
        <f t="shared" si="0"/>
        <v/>
      </c>
    </row>
    <row r="19" spans="1:14" x14ac:dyDescent="0.2">
      <c r="A19" s="46">
        <v>4</v>
      </c>
      <c r="B19" s="110"/>
      <c r="C19" s="110"/>
      <c r="D19" s="47"/>
      <c r="E19" s="47"/>
      <c r="F19" s="47"/>
      <c r="G19" s="12"/>
      <c r="H19" s="47"/>
      <c r="I19" s="47"/>
      <c r="J19" s="47"/>
      <c r="K19" s="12"/>
      <c r="L19" s="51"/>
      <c r="M19" s="47"/>
      <c r="N19" s="23" t="str">
        <f t="shared" si="0"/>
        <v/>
      </c>
    </row>
    <row r="20" spans="1:14" x14ac:dyDescent="0.2">
      <c r="A20" s="46">
        <v>5</v>
      </c>
      <c r="B20" s="110"/>
      <c r="C20" s="110"/>
      <c r="D20" s="47"/>
      <c r="E20" s="47"/>
      <c r="F20" s="47"/>
      <c r="G20" s="12"/>
      <c r="H20" s="47"/>
      <c r="I20" s="47"/>
      <c r="J20" s="47"/>
      <c r="K20" s="12"/>
      <c r="L20" s="51"/>
      <c r="M20" s="47"/>
      <c r="N20" s="23" t="str">
        <f t="shared" si="0"/>
        <v/>
      </c>
    </row>
    <row r="23" spans="1:14" x14ac:dyDescent="0.2">
      <c r="G23" s="104" t="s">
        <v>57</v>
      </c>
      <c r="H23" s="105"/>
      <c r="L23" s="104" t="s">
        <v>58</v>
      </c>
      <c r="M23" s="106"/>
      <c r="N23" s="105"/>
    </row>
    <row r="24" spans="1:14" ht="15" x14ac:dyDescent="0.25">
      <c r="B24" s="27" t="s">
        <v>34</v>
      </c>
    </row>
    <row r="25" spans="1:14" ht="15" x14ac:dyDescent="0.25">
      <c r="B25" s="27" t="s">
        <v>35</v>
      </c>
    </row>
    <row r="26" spans="1:14" ht="15" x14ac:dyDescent="0.25">
      <c r="B26" s="27" t="s">
        <v>36</v>
      </c>
    </row>
    <row r="27" spans="1:14" ht="15" x14ac:dyDescent="0.25">
      <c r="B27" s="27" t="s">
        <v>56</v>
      </c>
    </row>
    <row r="28" spans="1:14" ht="15" x14ac:dyDescent="0.25">
      <c r="B28" s="27" t="s">
        <v>37</v>
      </c>
    </row>
    <row r="29" spans="1:14" ht="15" x14ac:dyDescent="0.25">
      <c r="B29" s="27" t="s">
        <v>49</v>
      </c>
    </row>
    <row r="30" spans="1:14" ht="15" x14ac:dyDescent="0.25">
      <c r="B30" s="27" t="s">
        <v>50</v>
      </c>
    </row>
    <row r="31" spans="1:14" ht="15" x14ac:dyDescent="0.25">
      <c r="B31" s="27" t="s">
        <v>38</v>
      </c>
    </row>
    <row r="32" spans="1:14" ht="15" x14ac:dyDescent="0.25">
      <c r="B32" s="27" t="s">
        <v>39</v>
      </c>
    </row>
    <row r="33" spans="2:3" ht="15" x14ac:dyDescent="0.25">
      <c r="B33" s="27" t="s">
        <v>41</v>
      </c>
    </row>
    <row r="34" spans="2:3" x14ac:dyDescent="0.2">
      <c r="B34" s="27" t="s">
        <v>32</v>
      </c>
      <c r="C34" s="27" t="s">
        <v>33</v>
      </c>
    </row>
    <row r="35" spans="2:3" ht="15" x14ac:dyDescent="0.25">
      <c r="B35" s="27" t="s">
        <v>40</v>
      </c>
    </row>
    <row r="36" spans="2:3" ht="15" x14ac:dyDescent="0.25">
      <c r="B36" s="52" t="s">
        <v>42</v>
      </c>
    </row>
    <row r="37" spans="2:3" x14ac:dyDescent="0.2">
      <c r="B37" s="27" t="s">
        <v>43</v>
      </c>
      <c r="C37" s="27" t="s">
        <v>44</v>
      </c>
    </row>
    <row r="38" spans="2:3" ht="15" x14ac:dyDescent="0.25">
      <c r="B38" s="27" t="s">
        <v>45</v>
      </c>
    </row>
    <row r="39" spans="2:3" x14ac:dyDescent="0.2">
      <c r="C39" s="27" t="s">
        <v>46</v>
      </c>
    </row>
    <row r="40" spans="2:3" ht="15" x14ac:dyDescent="0.25">
      <c r="B40" s="52" t="s">
        <v>47</v>
      </c>
    </row>
    <row r="41" spans="2:3" ht="15" x14ac:dyDescent="0.25">
      <c r="B41" s="52" t="s">
        <v>48</v>
      </c>
    </row>
  </sheetData>
  <sheetProtection password="CC5C" sheet="1" objects="1" scenarios="1" selectLockedCells="1"/>
  <mergeCells count="38">
    <mergeCell ref="A2:C2"/>
    <mergeCell ref="D2:F2"/>
    <mergeCell ref="A3:C3"/>
    <mergeCell ref="D3:F3"/>
    <mergeCell ref="A4:C4"/>
    <mergeCell ref="D4:F4"/>
    <mergeCell ref="G4:H4"/>
    <mergeCell ref="I4:J4"/>
    <mergeCell ref="A5:C5"/>
    <mergeCell ref="D5:E5"/>
    <mergeCell ref="H5:I5"/>
    <mergeCell ref="J5:K5"/>
    <mergeCell ref="I14:I15"/>
    <mergeCell ref="J14:J15"/>
    <mergeCell ref="L5:M5"/>
    <mergeCell ref="B6:M6"/>
    <mergeCell ref="D10:E10"/>
    <mergeCell ref="D14:D15"/>
    <mergeCell ref="E14:E15"/>
    <mergeCell ref="F14:F15"/>
    <mergeCell ref="G14:G15"/>
    <mergeCell ref="H14:H15"/>
    <mergeCell ref="L12:N13"/>
    <mergeCell ref="L14:M14"/>
    <mergeCell ref="D11:F11"/>
    <mergeCell ref="H11:K11"/>
    <mergeCell ref="G23:H23"/>
    <mergeCell ref="L23:N23"/>
    <mergeCell ref="B12:G12"/>
    <mergeCell ref="E13:G13"/>
    <mergeCell ref="H13:J13"/>
    <mergeCell ref="B20:C20"/>
    <mergeCell ref="K14:K15"/>
    <mergeCell ref="B15:C15"/>
    <mergeCell ref="B16:C16"/>
    <mergeCell ref="B17:C17"/>
    <mergeCell ref="B18:C18"/>
    <mergeCell ref="B19:C19"/>
  </mergeCells>
  <conditionalFormatting sqref="L11">
    <cfRule type="cellIs" dxfId="3" priority="1" stopIfTrue="1" operator="greaterThanOrEqual">
      <formula>$F$10</formula>
    </cfRule>
    <cfRule type="cellIs" dxfId="2" priority="2" stopIfTrue="1" operator="lessThan">
      <formula>$F$10</formula>
    </cfRule>
  </conditionalFormatting>
  <conditionalFormatting sqref="G11">
    <cfRule type="cellIs" dxfId="1" priority="3" stopIfTrue="1" operator="greaterThanOrEqual">
      <formula>$F$10</formula>
    </cfRule>
    <cfRule type="cellIs" dxfId="0" priority="4" stopIfTrue="1" operator="lessThan">
      <formula>$F$10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Capacity</vt:lpstr>
      <vt:lpstr>Help</vt:lpstr>
      <vt:lpstr>PN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Valles</dc:creator>
  <cp:lastModifiedBy>Jorge Valles</cp:lastModifiedBy>
  <cp:lastPrinted>2017-12-12T18:20:35Z</cp:lastPrinted>
  <dcterms:created xsi:type="dcterms:W3CDTF">2017-12-12T18:15:54Z</dcterms:created>
  <dcterms:modified xsi:type="dcterms:W3CDTF">2018-04-04T14:47:59Z</dcterms:modified>
</cp:coreProperties>
</file>